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Planning" sheetId="2" state="visible" r:id="rId2"/>
    <sheet xmlns:r="http://schemas.openxmlformats.org/officeDocument/2006/relationships" name="Gantt" sheetId="3" state="visible" r:id="rId3"/>
    <sheet xmlns:r="http://schemas.openxmlformats.org/officeDocument/2006/relationships" name="Paramètres" sheetId="4" state="visible" r:id="rId4"/>
  </sheets>
  <definedNames>
    <definedName name="Feries">'Paramètres'!$A$5:$A$125</definedName>
    <definedName name="Lots">'Paramètres'!$D$5:$D$44</definedName>
    <definedName name="DateOS">Planning!$A$4</definedName>
    <definedName name="_xlnm.Print_Titles" localSheetId="1">'Planning'!$7:$7</definedName>
    <definedName name="_xlnm.Print_Titles" localSheetId="2">'Gantt'!$7:$7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yyyy-mm-dd"/>
    <numFmt numFmtId="166" formatCode="ddd dd/mm/yy"/>
    <numFmt numFmtId="167" formatCode="dd/mm"/>
  </numFmts>
  <fonts count="17">
    <font>
      <name val="Calibri"/>
      <family val="2"/>
      <color theme="1"/>
      <sz val="11"/>
      <scheme val="minor"/>
    </font>
    <font>
      <b val="1"/>
      <color rgb="001F2933"/>
      <sz val="18"/>
    </font>
    <font>
      <color rgb="006B7280"/>
      <sz val="11"/>
    </font>
    <font>
      <b val="1"/>
      <color rgb="00E8590C"/>
      <sz val="12"/>
    </font>
    <font>
      <i val="1"/>
      <color rgb="006B7280"/>
    </font>
    <font>
      <b val="1"/>
      <color rgb="001F2933"/>
    </font>
    <font>
      <color rgb="00E8590C"/>
      <u val="single"/>
    </font>
    <font>
      <b val="1"/>
      <color rgb="001F2933"/>
      <sz val="16"/>
    </font>
    <font>
      <b val="1"/>
      <color rgb="00FFFFFF"/>
    </font>
    <font>
      <b val="1"/>
      <color rgb="006B7280"/>
      <sz val="9"/>
    </font>
    <font>
      <b val="1"/>
      <color rgb="001F2933"/>
      <sz val="14"/>
    </font>
    <font>
      <b val="1"/>
      <color rgb="00FFFFFF"/>
      <sz val="9"/>
    </font>
    <font>
      <sz val="10"/>
    </font>
    <font>
      <color rgb="006B7280"/>
    </font>
    <font>
      <b val="1"/>
      <color rgb="001F2933"/>
      <sz val="9"/>
    </font>
    <font>
      <b val="1"/>
      <color rgb="00FFFFFF"/>
      <sz val="8"/>
    </font>
    <font>
      <b val="1"/>
      <color rgb="001F2933"/>
      <sz val="10"/>
    </font>
  </fonts>
  <fills count="10">
    <fill>
      <patternFill/>
    </fill>
    <fill>
      <patternFill patternType="gray125"/>
    </fill>
    <fill>
      <patternFill patternType="solid">
        <fgColor rgb="001F2933"/>
      </patternFill>
    </fill>
    <fill>
      <patternFill patternType="solid">
        <fgColor rgb="00FFF7E6"/>
      </patternFill>
    </fill>
    <fill>
      <patternFill patternType="solid">
        <fgColor rgb="00F3F4F6"/>
      </patternFill>
    </fill>
    <fill>
      <patternFill patternType="solid">
        <fgColor rgb="004B5563"/>
      </patternFill>
    </fill>
    <fill>
      <patternFill patternType="solid">
        <fgColor rgb="0093C5FD"/>
      </patternFill>
    </fill>
    <fill>
      <patternFill patternType="solid">
        <fgColor rgb="00FDBA74"/>
      </patternFill>
    </fill>
    <fill>
      <patternFill patternType="solid">
        <fgColor rgb="00F87171"/>
      </patternFill>
    </fill>
    <fill>
      <patternFill patternType="solid">
        <fgColor rgb="0086EFAC"/>
      </patternFill>
    </fill>
  </fills>
  <borders count="4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thin">
        <color rgb="00D1D5DB"/>
      </bottom>
    </border>
    <border>
      <left style="hair">
        <color rgb="00E5E7EB"/>
      </left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1" fillId="0" borderId="0" pivotButton="0" quotePrefix="0" xfId="0"/>
    <xf numFmtId="0" fontId="2" fillId="3" borderId="0" pivotButton="0" quotePrefix="0" xfId="0"/>
    <xf numFmtId="0" fontId="9" fillId="0" borderId="0" pivotButton="0" quotePrefix="0" xfId="0"/>
    <xf numFmtId="164" fontId="10" fillId="3" borderId="0" applyAlignment="1" pivotButton="0" quotePrefix="0" xfId="0">
      <alignment horizontal="left"/>
    </xf>
    <xf numFmtId="164" fontId="10" fillId="4" borderId="0" applyAlignment="1" pivotButton="0" quotePrefix="0" xfId="0">
      <alignment horizontal="left"/>
    </xf>
    <xf numFmtId="1" fontId="10" fillId="4" borderId="0" applyAlignment="1" pivotButton="0" quotePrefix="0" xfId="0">
      <alignment horizontal="left"/>
    </xf>
    <xf numFmtId="9" fontId="10" fillId="4" borderId="0" applyAlignment="1" pivotButton="0" quotePrefix="0" xfId="0">
      <alignment horizontal="left"/>
    </xf>
    <xf numFmtId="0" fontId="11" fillId="2" borderId="0" applyAlignment="1" pivotButton="0" quotePrefix="0" xfId="0">
      <alignment horizontal="center" vertical="center" wrapText="1"/>
    </xf>
    <xf numFmtId="0" fontId="11" fillId="5" borderId="0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/>
    </xf>
    <xf numFmtId="0" fontId="12" fillId="3" borderId="1" pivotButton="0" quotePrefix="0" xfId="0"/>
    <xf numFmtId="166" fontId="12" fillId="4" borderId="1" pivotButton="0" quotePrefix="0" xfId="0"/>
    <xf numFmtId="9" fontId="12" fillId="3" borderId="1" applyAlignment="1" pivotButton="0" quotePrefix="0" xfId="0">
      <alignment horizontal="center"/>
    </xf>
    <xf numFmtId="166" fontId="12" fillId="3" borderId="1" pivotButton="0" quotePrefix="0" xfId="0"/>
    <xf numFmtId="0" fontId="12" fillId="4" borderId="1" applyAlignment="1" pivotButton="0" quotePrefix="0" xfId="0">
      <alignment horizontal="center"/>
    </xf>
    <xf numFmtId="0" fontId="13" fillId="0" borderId="0" pivotButton="0" quotePrefix="0" xfId="0"/>
    <xf numFmtId="0" fontId="14" fillId="6" borderId="0" pivotButton="0" quotePrefix="0" xfId="0"/>
    <xf numFmtId="0" fontId="14" fillId="7" borderId="0" pivotButton="0" quotePrefix="0" xfId="0"/>
    <xf numFmtId="0" fontId="14" fillId="8" borderId="0" pivotButton="0" quotePrefix="0" xfId="0"/>
    <xf numFmtId="0" fontId="14" fillId="9" borderId="0" pivotButton="0" quotePrefix="0" xfId="0"/>
    <xf numFmtId="0" fontId="14" fillId="0" borderId="0" pivotButton="0" quotePrefix="0" xfId="0"/>
    <xf numFmtId="0" fontId="0" fillId="2" borderId="0" pivotButton="0" quotePrefix="0" xfId="0"/>
    <xf numFmtId="0" fontId="15" fillId="2" borderId="0" applyAlignment="1" pivotButton="0" quotePrefix="0" xfId="0">
      <alignment horizontal="center"/>
    </xf>
    <xf numFmtId="0" fontId="11" fillId="2" borderId="0" pivotButton="0" quotePrefix="0" xfId="0"/>
    <xf numFmtId="167" fontId="15" fillId="2" borderId="0" applyAlignment="1" pivotButton="0" quotePrefix="0" xfId="0">
      <alignment horizontal="center"/>
    </xf>
    <xf numFmtId="0" fontId="12" fillId="0" borderId="2" pivotButton="0" quotePrefix="0" xfId="0"/>
    <xf numFmtId="0" fontId="16" fillId="0" borderId="3" applyAlignment="1" pivotButton="0" quotePrefix="0" xfId="0">
      <alignment horizontal="center"/>
    </xf>
    <xf numFmtId="0" fontId="7" fillId="0" borderId="0" pivotButton="0" quotePrefix="0" xfId="0"/>
    <xf numFmtId="0" fontId="4" fillId="0" borderId="0" pivotButton="0" quotePrefix="0" xfId="0"/>
    <xf numFmtId="0" fontId="8" fillId="2" borderId="0" pivotButton="0" quotePrefix="0" xfId="0"/>
    <xf numFmtId="164" fontId="0" fillId="3" borderId="0" pivotButton="0" quotePrefix="0" xfId="0"/>
    <xf numFmtId="0" fontId="0" fillId="3" borderId="0" pivotButton="0" quotePrefix="0" xfId="0"/>
  </cellXfs>
  <cellStyles count="1">
    <cellStyle name="Normal" xfId="0" builtinId="0" hidden="0"/>
  </cellStyles>
  <dxfs count="14">
    <dxf>
      <font>
        <b val="1"/>
        <color rgb="00DC2626"/>
        <sz val="14"/>
      </font>
      <fill>
        <patternFill patternType="solid">
          <fgColor rgb="00FEE2E2"/>
          <bgColor rgb="00FEE2E2"/>
        </patternFill>
      </fill>
    </dxf>
    <dxf>
      <font>
        <b val="1"/>
        <color rgb="00166534"/>
        <sz val="10"/>
      </font>
      <fill>
        <patternFill patternType="solid">
          <fgColor rgb="00DCFCE7"/>
          <bgColor rgb="00DCFCE7"/>
        </patternFill>
      </fill>
    </dxf>
    <dxf>
      <font>
        <b val="1"/>
        <color rgb="00B91C1C"/>
        <sz val="10"/>
      </font>
      <fill>
        <patternFill patternType="solid">
          <fgColor rgb="00FEE2E2"/>
          <bgColor rgb="00FEE2E2"/>
        </patternFill>
      </fill>
    </dxf>
    <dxf>
      <font>
        <b val="1"/>
        <color rgb="001D4ED8"/>
        <sz val="10"/>
      </font>
      <fill>
        <patternFill patternType="solid">
          <fgColor rgb="00DBEAFE"/>
          <bgColor rgb="00DBEAFE"/>
        </patternFill>
      </fill>
    </dxf>
    <dxf>
      <font>
        <b val="1"/>
        <color rgb="006B7280"/>
        <sz val="10"/>
      </font>
      <fill>
        <patternFill patternType="solid">
          <fgColor rgb="00F3F4F6"/>
          <bgColor rgb="00F3F4F6"/>
        </patternFill>
      </fill>
    </dxf>
    <dxf>
      <font>
        <b val="1"/>
        <color rgb="00B91C1C"/>
        <sz val="10"/>
      </font>
    </dxf>
    <dxf>
      <font>
        <b val="1"/>
        <color rgb="00E8590C"/>
        <sz val="10"/>
      </font>
    </dxf>
    <dxf>
      <font>
        <b val="1"/>
        <color rgb="001F2933"/>
        <sz val="10"/>
      </font>
    </dxf>
    <dxf>
      <font>
        <color rgb="0086EFAC"/>
      </font>
      <fill>
        <patternFill patternType="solid">
          <fgColor rgb="0086EFAC"/>
          <bgColor rgb="0086EFAC"/>
        </patternFill>
      </fill>
    </dxf>
    <dxf>
      <font>
        <color rgb="00F87171"/>
      </font>
      <fill>
        <patternFill patternType="solid">
          <fgColor rgb="00F87171"/>
          <bgColor rgb="00F87171"/>
        </patternFill>
      </fill>
    </dxf>
    <dxf>
      <font>
        <color rgb="00FDBA74"/>
      </font>
      <fill>
        <patternFill patternType="solid">
          <fgColor rgb="00FDBA74"/>
          <bgColor rgb="00FDBA74"/>
        </patternFill>
      </fill>
    </dxf>
    <dxf>
      <font>
        <color rgb="0093C5FD"/>
      </font>
      <fill>
        <patternFill patternType="solid">
          <fgColor rgb="0093C5FD"/>
          <bgColor rgb="0093C5FD"/>
        </patternFill>
      </fill>
    </dxf>
    <dxf>
      <fill>
        <patternFill patternType="solid">
          <fgColor rgb="00FEF3C7"/>
          <bgColor rgb="00FEF3C7"/>
        </patternFill>
      </fill>
    </dxf>
    <dxf>
      <fill>
        <patternFill patternType="solid">
          <fgColor rgb="00E8590C"/>
          <bgColor rgb="00E8590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exap.fr/fr/blog/planning-de-chantier-methode-model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Modèle de planning de chantier</t>
        </is>
      </c>
    </row>
    <row r="3">
      <c r="B3" s="2" t="inlineStr">
        <is>
          <t>Planning qui se recale tout seul quand une tâche glisse : dépendances, délais de séchage, jours fériés, marge avant réception.</t>
        </is>
      </c>
    </row>
    <row r="4">
      <c r="B4" s="3" t="inlineStr"/>
    </row>
    <row r="5">
      <c r="B5" s="4" t="inlineStr">
        <is>
          <t>1. Onglet Paramètres</t>
        </is>
      </c>
    </row>
    <row r="6">
      <c r="B6" s="3" t="inlineStr">
        <is>
          <t>Vérifiez les jours fériés et ajoutez vos fermetures (congés d'été, fin d'année, intempéries). Complétez la liste des lots si besoin.</t>
        </is>
      </c>
    </row>
    <row r="7">
      <c r="B7" s="3" t="inlineStr"/>
    </row>
    <row r="8">
      <c r="B8" s="4" t="inlineStr">
        <is>
          <t>2. Onglet Planning : en-tête</t>
        </is>
      </c>
    </row>
    <row r="9">
      <c r="B9" s="3" t="inlineStr">
        <is>
          <t>Saisissez la date de l'ordre de service (OS) et la date de réception contractuelle. Les cellules jaunes sont à saisir, les grises se calculent.</t>
        </is>
      </c>
    </row>
    <row r="10">
      <c r="B10" s="3" t="inlineStr"/>
    </row>
    <row r="11">
      <c r="B11" s="4" t="inlineStr">
        <is>
          <t>3. Onglet Planning : les tâches</t>
        </is>
      </c>
    </row>
    <row r="12">
      <c r="B12" s="3" t="inlineStr">
        <is>
          <t>Une ligne par tâche. Indiquez le N° de la tâche qui doit être terminée avant (prédécesseur) et la durée en jours ouvrés.</t>
        </is>
      </c>
    </row>
    <row r="13">
      <c r="B13" s="3" t="inlineStr">
        <is>
          <t>Durée 0 = jalon (OS, mise hors d'eau, réception). Tâche sans prédécesseur = démarre à la date de l'OS.</t>
        </is>
      </c>
    </row>
    <row r="14">
      <c r="B14" s="3" t="inlineStr">
        <is>
          <t>Délai après prédécesseur = temps d'attente sans intervention : séchage d'une chape, d'un dallage, délai de livraison.</t>
        </is>
      </c>
    </row>
    <row r="15">
      <c r="B15" s="3" t="inlineStr">
        <is>
          <t>Plusieurs prédécesseurs ? Indiquez celui qui se termine le plus tard.</t>
        </is>
      </c>
    </row>
    <row r="16">
      <c r="B16" s="3" t="inlineStr">
        <is>
          <t>Marquez « Oui » dans Chemin critique pour les tâches dont le retard décale la réception.</t>
        </is>
      </c>
    </row>
    <row r="17">
      <c r="B17" s="3" t="inlineStr"/>
    </row>
    <row r="18">
      <c r="B18" s="4" t="inlineStr">
        <is>
          <t>4. Chaque semaine, après la réunion de chantier</t>
        </is>
      </c>
    </row>
    <row r="19">
      <c r="B19" s="3" t="inlineStr">
        <is>
          <t>Renseignez l'avancement constaté (%) et, si une tâche déborde, sa fin réelle ou estimée.</t>
        </is>
      </c>
    </row>
    <row r="20">
      <c r="B20" s="3" t="inlineStr">
        <is>
          <t>Toutes les tâches qui en dépendent se décalent automatiquement. L'en-tête affiche la nouvelle fin prévue et la marge restante avant réception.</t>
        </is>
      </c>
    </row>
    <row r="21">
      <c r="B21" s="3" t="inlineStr">
        <is>
          <t>La colonne Écart indique le retard propre à chaque tâche : vous voyez qui a causé le glissement, pas seulement qui le subit.</t>
        </is>
      </c>
    </row>
    <row r="22">
      <c r="B22" s="3" t="inlineStr">
        <is>
          <t>Notez dans Dernier constat la date et la référence du compte rendu ou des photos qui justifient l'avancement.</t>
        </is>
      </c>
    </row>
    <row r="23">
      <c r="B23" s="3" t="inlineStr"/>
    </row>
    <row r="24">
      <c r="B24" s="4" t="inlineStr">
        <is>
          <t>5. Onglet Gantt</t>
        </is>
      </c>
    </row>
    <row r="25">
      <c r="B25" s="3" t="inlineStr">
        <is>
          <t>Se dessine seul sur 40 semaines à partir de l'OS. Bleu : prévu. Orange : chemin critique. Rouge : en retard. Vert : terminé. ◆ : jalon.</t>
        </is>
      </c>
    </row>
    <row r="26">
      <c r="B26" s="3" t="inlineStr">
        <is>
          <t>La colonne de la semaine en cours est surlignée.</t>
        </is>
      </c>
    </row>
    <row r="27">
      <c r="B27" s="3" t="inlineStr"/>
    </row>
    <row r="28">
      <c r="B28" s="5" t="inlineStr">
        <is>
          <t>L'exemple fourni est une extension de 80 m². Effacez les lignes 8 et suivantes de l'onglet Planning (colonnes jaunes uniquement) pour partir de zéro.</t>
        </is>
      </c>
    </row>
    <row r="29">
      <c r="B29" s="3" t="inlineStr"/>
    </row>
    <row r="30">
      <c r="B30" s="6" t="inlineStr">
        <is>
          <t>Modèle proposé par Texap, application de suivi de chantier : photos horodatées et comptes rendus depuis le téléphone.</t>
        </is>
      </c>
    </row>
    <row r="31">
      <c r="B31" s="7" t="inlineStr">
        <is>
          <t>Guide complet : www.texap.fr/fr/blog/planning-de-chantier-methode-modele</t>
        </is>
      </c>
    </row>
  </sheetData>
  <hyperlinks>
    <hyperlink xmlns:r="http://schemas.openxmlformats.org/officeDocument/2006/relationships" ref="B3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P107"/>
  <sheetViews>
    <sheetView showGridLines="0" workbookViewId="0">
      <pane xSplit="3" ySplit="7" topLeftCell="D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0" customWidth="1" min="2" max="2"/>
    <col width="34" customWidth="1" min="3" max="3"/>
    <col width="18" customWidth="1" min="4" max="4"/>
    <col width="8" customWidth="1" min="5" max="5"/>
    <col width="10" customWidth="1" min="6" max="6"/>
    <col width="9" customWidth="1" min="7" max="7"/>
    <col width="12" customWidth="1" min="8" max="8"/>
    <col width="12" customWidth="1" min="9" max="9"/>
    <col width="9" customWidth="1" min="10" max="10"/>
    <col width="11" customWidth="1" min="11" max="11"/>
    <col width="12" customWidth="1" min="12" max="12"/>
    <col width="12" customWidth="1" min="13" max="13"/>
    <col width="8" customWidth="1" min="14" max="14"/>
    <col width="11" customWidth="1" min="15" max="15"/>
    <col width="30" customWidth="1" min="16" max="16"/>
  </cols>
  <sheetData>
    <row r="1">
      <c r="A1" s="8" t="inlineStr">
        <is>
          <t>Planning de chantier</t>
        </is>
      </c>
    </row>
    <row r="2">
      <c r="A2" s="9" t="inlineStr">
        <is>
          <t>Extension de 80 m² (exemple)</t>
        </is>
      </c>
    </row>
    <row r="3">
      <c r="A3" s="10" t="inlineStr">
        <is>
          <t>Date de l'OS</t>
        </is>
      </c>
      <c r="C3" s="10" t="inlineStr">
        <is>
          <t>Réception contractuelle</t>
        </is>
      </c>
      <c r="F3" s="10" t="inlineStr">
        <is>
          <t>Fin prévue</t>
        </is>
      </c>
      <c r="H3" s="10" t="inlineStr">
        <is>
          <t>Marge avant réception (j ouvrés)</t>
        </is>
      </c>
      <c r="K3" s="10" t="inlineStr">
        <is>
          <t>Avancement global</t>
        </is>
      </c>
      <c r="M3" s="10" t="inlineStr">
        <is>
          <t>Tâches en retard</t>
        </is>
      </c>
    </row>
    <row r="4">
      <c r="A4" s="11" t="n">
        <v>46300</v>
      </c>
      <c r="C4" s="11" t="n">
        <v>46472</v>
      </c>
      <c r="F4" s="12">
        <f>MAX(M8:M107)</f>
        <v/>
      </c>
      <c r="H4" s="13">
        <f>IF(F4&lt;=C4,NETWORKDAYS(F4,C4,Feries)-1,-(NETWORKDAYS(C4,F4,Feries)-1))</f>
        <v/>
      </c>
      <c r="K4" s="14">
        <f>IFERROR(SUMPRODUCT(G8:G107,K8:K107)/SUM(G8:G107),0)</f>
        <v/>
      </c>
      <c r="M4" s="13">
        <f>COUNTIF(O8:O107,"En retard")</f>
        <v/>
      </c>
    </row>
    <row r="7" ht="36" customHeight="1">
      <c r="A7" s="15" t="inlineStr">
        <is>
          <t>N°</t>
        </is>
      </c>
      <c r="B7" s="15" t="inlineStr">
        <is>
          <t>Lot</t>
        </is>
      </c>
      <c r="C7" s="15" t="inlineStr">
        <is>
          <t>Tâche</t>
        </is>
      </c>
      <c r="D7" s="15" t="inlineStr">
        <is>
          <t>Responsable</t>
        </is>
      </c>
      <c r="E7" s="15" t="inlineStr">
        <is>
          <t>Préd. (N°)</t>
        </is>
      </c>
      <c r="F7" s="15" t="inlineStr">
        <is>
          <t>Délai après préd. (j)</t>
        </is>
      </c>
      <c r="G7" s="15" t="inlineStr">
        <is>
          <t>Durée (j ouvrés)</t>
        </is>
      </c>
      <c r="H7" s="16" t="inlineStr">
        <is>
          <t>Début prévu</t>
        </is>
      </c>
      <c r="I7" s="16" t="inlineStr">
        <is>
          <t>Fin prévue</t>
        </is>
      </c>
      <c r="J7" s="15" t="inlineStr">
        <is>
          <t>Chemin critique</t>
        </is>
      </c>
      <c r="K7" s="15" t="inlineStr">
        <is>
          <t>Avancement</t>
        </is>
      </c>
      <c r="L7" s="15" t="inlineStr">
        <is>
          <t>Fin réelle ou estimée</t>
        </is>
      </c>
      <c r="M7" s="16" t="inlineStr">
        <is>
          <t>Fin retenue</t>
        </is>
      </c>
      <c r="N7" s="16" t="inlineStr">
        <is>
          <t>Écart (j)</t>
        </is>
      </c>
      <c r="O7" s="16" t="inlineStr">
        <is>
          <t>Statut</t>
        </is>
      </c>
      <c r="P7" s="15" t="inlineStr">
        <is>
          <t>Dernier constat (CR, photos)</t>
        </is>
      </c>
    </row>
    <row r="8">
      <c r="A8" s="17" t="n">
        <v>1</v>
      </c>
      <c r="B8" s="18" t="inlineStr">
        <is>
          <t>Préparation</t>
        </is>
      </c>
      <c r="C8" s="18" t="inlineStr">
        <is>
          <t>OS de démarrage</t>
        </is>
      </c>
      <c r="D8" s="18" t="inlineStr">
        <is>
          <t>Maître d'œuvre</t>
        </is>
      </c>
      <c r="E8" s="17" t="n"/>
      <c r="F8" s="17" t="n"/>
      <c r="G8" s="17" t="n">
        <v>0</v>
      </c>
      <c r="H8" s="19">
        <f>IF($C8="","",IF($E8="",DateOS,IFERROR(WORKDAY(INDEX($M$8:$M$107,MATCH($E8,$A$8:$A$107,0)),IF(INDEX($G$8:$G$107,MATCH($E8,$A$8:$A$107,0))=0,0,1)+N($F8),Feries),"Préd. ?")))</f>
        <v/>
      </c>
      <c r="I8" s="19">
        <f>IF(OR($C8="",NOT(ISNUMBER($H8))),"",IF($G8=0,$H8,WORKDAY($H8,$G8-1,Feries)))</f>
        <v/>
      </c>
      <c r="J8" s="17" t="inlineStr">
        <is>
          <t>Oui</t>
        </is>
      </c>
      <c r="K8" s="20" t="n">
        <v>1</v>
      </c>
      <c r="L8" s="21" t="n"/>
      <c r="M8" s="19">
        <f>IF(OR($C8="",$I8=""),"",IF($L8&lt;&gt;"",$L8,$I8))</f>
        <v/>
      </c>
      <c r="N8" s="22">
        <f>IF(OR($C8="",$L8="",$I8=""),"",IF($L8&gt;=$I8,NETWORKDAYS($I8,$L8,Feries)-1,-(NETWORKDAYS($L8,$I8,Feries)-1)))</f>
        <v/>
      </c>
      <c r="O8" s="22">
        <f>IF(OR($C8="",$M8=""),"",IF(N($K8)&gt;=1,"Terminé",IF(OR(AND($L8&lt;&gt;"",$L8&gt;$I8),TODAY()&gt;$M8),"En retard",IF(TODAY()&gt;=$H8,"En cours","À venir"))))</f>
        <v/>
      </c>
      <c r="P8" s="18" t="n"/>
    </row>
    <row r="9">
      <c r="A9" s="17" t="n">
        <v>2</v>
      </c>
      <c r="B9" s="18" t="inlineStr">
        <is>
          <t>Préparation</t>
        </is>
      </c>
      <c r="C9" s="18" t="inlineStr">
        <is>
          <t>Installation de chantier</t>
        </is>
      </c>
      <c r="D9" s="18" t="inlineStr">
        <is>
          <t>Gros œuvre</t>
        </is>
      </c>
      <c r="E9" s="17" t="n">
        <v>1</v>
      </c>
      <c r="F9" s="17" t="n"/>
      <c r="G9" s="17" t="n">
        <v>2</v>
      </c>
      <c r="H9" s="19">
        <f>IF($C9="","",IF($E9="",DateOS,IFERROR(WORKDAY(INDEX($M$8:$M$107,MATCH($E9,$A$8:$A$107,0)),IF(INDEX($G$8:$G$107,MATCH($E9,$A$8:$A$107,0))=0,0,1)+N($F9),Feries),"Préd. ?")))</f>
        <v/>
      </c>
      <c r="I9" s="19">
        <f>IF(OR($C9="",NOT(ISNUMBER($H9))),"",IF($G9=0,$H9,WORKDAY($H9,$G9-1,Feries)))</f>
        <v/>
      </c>
      <c r="J9" s="17" t="inlineStr">
        <is>
          <t>Oui</t>
        </is>
      </c>
      <c r="K9" s="20" t="n">
        <v>1</v>
      </c>
      <c r="L9" s="21" t="n"/>
      <c r="M9" s="19">
        <f>IF(OR($C9="",$I9=""),"",IF($L9&lt;&gt;"",$L9,$I9))</f>
        <v/>
      </c>
      <c r="N9" s="22">
        <f>IF(OR($C9="",$L9="",$I9=""),"",IF($L9&gt;=$I9,NETWORKDAYS($I9,$L9,Feries)-1,-(NETWORKDAYS($L9,$I9,Feries)-1)))</f>
        <v/>
      </c>
      <c r="O9" s="22">
        <f>IF(OR($C9="",$M9=""),"",IF(N($K9)&gt;=1,"Terminé",IF(OR(AND($L9&lt;&gt;"",$L9&gt;$I9),TODAY()&gt;$M9),"En retard",IF(TODAY()&gt;=$H9,"En cours","À venir"))))</f>
        <v/>
      </c>
      <c r="P9" s="18" t="n"/>
    </row>
    <row r="10">
      <c r="A10" s="17" t="n">
        <v>3</v>
      </c>
      <c r="B10" s="18" t="inlineStr">
        <is>
          <t>Terrassement</t>
        </is>
      </c>
      <c r="C10" s="18" t="inlineStr">
        <is>
          <t>Décapage et fouilles</t>
        </is>
      </c>
      <c r="D10" s="18" t="inlineStr">
        <is>
          <t>Terrassier</t>
        </is>
      </c>
      <c r="E10" s="17" t="n">
        <v>2</v>
      </c>
      <c r="F10" s="17" t="n"/>
      <c r="G10" s="17" t="n">
        <v>3</v>
      </c>
      <c r="H10" s="19">
        <f>IF($C10="","",IF($E10="",DateOS,IFERROR(WORKDAY(INDEX($M$8:$M$107,MATCH($E10,$A$8:$A$107,0)),IF(INDEX($G$8:$G$107,MATCH($E10,$A$8:$A$107,0))=0,0,1)+N($F10),Feries),"Préd. ?")))</f>
        <v/>
      </c>
      <c r="I10" s="19">
        <f>IF(OR($C10="",NOT(ISNUMBER($H10))),"",IF($G10=0,$H10,WORKDAY($H10,$G10-1,Feries)))</f>
        <v/>
      </c>
      <c r="J10" s="17" t="inlineStr">
        <is>
          <t>Oui</t>
        </is>
      </c>
      <c r="K10" s="20" t="n">
        <v>1</v>
      </c>
      <c r="L10" s="21" t="n"/>
      <c r="M10" s="19">
        <f>IF(OR($C10="",$I10=""),"",IF($L10&lt;&gt;"",$L10,$I10))</f>
        <v/>
      </c>
      <c r="N10" s="22">
        <f>IF(OR($C10="",$L10="",$I10=""),"",IF($L10&gt;=$I10,NETWORKDAYS($I10,$L10,Feries)-1,-(NETWORKDAYS($L10,$I10,Feries)-1)))</f>
        <v/>
      </c>
      <c r="O10" s="22">
        <f>IF(OR($C10="",$M10=""),"",IF(N($K10)&gt;=1,"Terminé",IF(OR(AND($L10&lt;&gt;"",$L10&gt;$I10),TODAY()&gt;$M10),"En retard",IF(TODAY()&gt;=$H10,"En cours","À venir"))))</f>
        <v/>
      </c>
      <c r="P10" s="18" t="n"/>
    </row>
    <row r="11">
      <c r="A11" s="17" t="n">
        <v>4</v>
      </c>
      <c r="B11" s="18" t="inlineStr">
        <is>
          <t>Gros œuvre</t>
        </is>
      </c>
      <c r="C11" s="18" t="inlineStr">
        <is>
          <t>Fondations (semelles filantes)</t>
        </is>
      </c>
      <c r="D11" s="18" t="inlineStr">
        <is>
          <t>Gros œuvre</t>
        </is>
      </c>
      <c r="E11" s="17" t="n">
        <v>3</v>
      </c>
      <c r="F11" s="17" t="n"/>
      <c r="G11" s="17" t="n">
        <v>4</v>
      </c>
      <c r="H11" s="19">
        <f>IF($C11="","",IF($E11="",DateOS,IFERROR(WORKDAY(INDEX($M$8:$M$107,MATCH($E11,$A$8:$A$107,0)),IF(INDEX($G$8:$G$107,MATCH($E11,$A$8:$A$107,0))=0,0,1)+N($F11),Feries),"Préd. ?")))</f>
        <v/>
      </c>
      <c r="I11" s="19">
        <f>IF(OR($C11="",NOT(ISNUMBER($H11))),"",IF($G11=0,$H11,WORKDAY($H11,$G11-1,Feries)))</f>
        <v/>
      </c>
      <c r="J11" s="17" t="inlineStr">
        <is>
          <t>Oui</t>
        </is>
      </c>
      <c r="K11" s="20" t="n">
        <v>1</v>
      </c>
      <c r="L11" s="21" t="n"/>
      <c r="M11" s="19">
        <f>IF(OR($C11="",$I11=""),"",IF($L11&lt;&gt;"",$L11,$I11))</f>
        <v/>
      </c>
      <c r="N11" s="22">
        <f>IF(OR($C11="",$L11="",$I11=""),"",IF($L11&gt;=$I11,NETWORKDAYS($I11,$L11,Feries)-1,-(NETWORKDAYS($L11,$I11,Feries)-1)))</f>
        <v/>
      </c>
      <c r="O11" s="22">
        <f>IF(OR($C11="",$M11=""),"",IF(N($K11)&gt;=1,"Terminé",IF(OR(AND($L11&lt;&gt;"",$L11&gt;$I11),TODAY()&gt;$M11),"En retard",IF(TODAY()&gt;=$H11,"En cours","À venir"))))</f>
        <v/>
      </c>
      <c r="P11" s="18" t="n"/>
    </row>
    <row r="12">
      <c r="A12" s="17" t="n">
        <v>5</v>
      </c>
      <c r="B12" s="18" t="inlineStr">
        <is>
          <t>Gros œuvre</t>
        </is>
      </c>
      <c r="C12" s="18" t="inlineStr">
        <is>
          <t>Soubassement et hérisson</t>
        </is>
      </c>
      <c r="D12" s="18" t="inlineStr">
        <is>
          <t>Gros œuvre</t>
        </is>
      </c>
      <c r="E12" s="17" t="n">
        <v>4</v>
      </c>
      <c r="F12" s="17" t="n">
        <v>3</v>
      </c>
      <c r="G12" s="17" t="n">
        <v>4</v>
      </c>
      <c r="H12" s="19">
        <f>IF($C12="","",IF($E12="",DateOS,IFERROR(WORKDAY(INDEX($M$8:$M$107,MATCH($E12,$A$8:$A$107,0)),IF(INDEX($G$8:$G$107,MATCH($E12,$A$8:$A$107,0))=0,0,1)+N($F12),Feries),"Préd. ?")))</f>
        <v/>
      </c>
      <c r="I12" s="19">
        <f>IF(OR($C12="",NOT(ISNUMBER($H12))),"",IF($G12=0,$H12,WORKDAY($H12,$G12-1,Feries)))</f>
        <v/>
      </c>
      <c r="J12" s="17" t="inlineStr">
        <is>
          <t>Oui</t>
        </is>
      </c>
      <c r="K12" s="20" t="n">
        <v>1</v>
      </c>
      <c r="L12" s="21" t="n"/>
      <c r="M12" s="19">
        <f>IF(OR($C12="",$I12=""),"",IF($L12&lt;&gt;"",$L12,$I12))</f>
        <v/>
      </c>
      <c r="N12" s="22">
        <f>IF(OR($C12="",$L12="",$I12=""),"",IF($L12&gt;=$I12,NETWORKDAYS($I12,$L12,Feries)-1,-(NETWORKDAYS($L12,$I12,Feries)-1)))</f>
        <v/>
      </c>
      <c r="O12" s="22">
        <f>IF(OR($C12="",$M12=""),"",IF(N($K12)&gt;=1,"Terminé",IF(OR(AND($L12&lt;&gt;"",$L12&gt;$I12),TODAY()&gt;$M12),"En retard",IF(TODAY()&gt;=$H12,"En cours","À venir"))))</f>
        <v/>
      </c>
      <c r="P12" s="18" t="n"/>
    </row>
    <row r="13">
      <c r="A13" s="17" t="n">
        <v>6</v>
      </c>
      <c r="B13" s="18" t="inlineStr">
        <is>
          <t>Gros œuvre</t>
        </is>
      </c>
      <c r="C13" s="18" t="inlineStr">
        <is>
          <t>Dallage</t>
        </is>
      </c>
      <c r="D13" s="18" t="inlineStr">
        <is>
          <t>Gros œuvre</t>
        </is>
      </c>
      <c r="E13" s="17" t="n">
        <v>5</v>
      </c>
      <c r="F13" s="17" t="n"/>
      <c r="G13" s="17" t="n">
        <v>2</v>
      </c>
      <c r="H13" s="19">
        <f>IF($C13="","",IF($E13="",DateOS,IFERROR(WORKDAY(INDEX($M$8:$M$107,MATCH($E13,$A$8:$A$107,0)),IF(INDEX($G$8:$G$107,MATCH($E13,$A$8:$A$107,0))=0,0,1)+N($F13),Feries),"Préd. ?")))</f>
        <v/>
      </c>
      <c r="I13" s="19">
        <f>IF(OR($C13="",NOT(ISNUMBER($H13))),"",IF($G13=0,$H13,WORKDAY($H13,$G13-1,Feries)))</f>
        <v/>
      </c>
      <c r="J13" s="17" t="inlineStr">
        <is>
          <t>Oui</t>
        </is>
      </c>
      <c r="K13" s="20" t="n">
        <v>1</v>
      </c>
      <c r="L13" s="21" t="n"/>
      <c r="M13" s="19">
        <f>IF(OR($C13="",$I13=""),"",IF($L13&lt;&gt;"",$L13,$I13))</f>
        <v/>
      </c>
      <c r="N13" s="22">
        <f>IF(OR($C13="",$L13="",$I13=""),"",IF($L13&gt;=$I13,NETWORKDAYS($I13,$L13,Feries)-1,-(NETWORKDAYS($L13,$I13,Feries)-1)))</f>
        <v/>
      </c>
      <c r="O13" s="22">
        <f>IF(OR($C13="",$M13=""),"",IF(N($K13)&gt;=1,"Terminé",IF(OR(AND($L13&lt;&gt;"",$L13&gt;$I13),TODAY()&gt;$M13),"En retard",IF(TODAY()&gt;=$H13,"En cours","À venir"))))</f>
        <v/>
      </c>
      <c r="P13" s="18" t="n"/>
    </row>
    <row r="14">
      <c r="A14" s="17" t="n">
        <v>7</v>
      </c>
      <c r="B14" s="18" t="inlineStr">
        <is>
          <t>Gros œuvre</t>
        </is>
      </c>
      <c r="C14" s="18" t="inlineStr">
        <is>
          <t>Élévation des murs</t>
        </is>
      </c>
      <c r="D14" s="18" t="inlineStr">
        <is>
          <t>Gros œuvre</t>
        </is>
      </c>
      <c r="E14" s="17" t="n">
        <v>6</v>
      </c>
      <c r="F14" s="17" t="n">
        <v>5</v>
      </c>
      <c r="G14" s="17" t="n">
        <v>10</v>
      </c>
      <c r="H14" s="19">
        <f>IF($C14="","",IF($E14="",DateOS,IFERROR(WORKDAY(INDEX($M$8:$M$107,MATCH($E14,$A$8:$A$107,0)),IF(INDEX($G$8:$G$107,MATCH($E14,$A$8:$A$107,0))=0,0,1)+N($F14),Feries),"Préd. ?")))</f>
        <v/>
      </c>
      <c r="I14" s="19">
        <f>IF(OR($C14="",NOT(ISNUMBER($H14))),"",IF($G14=0,$H14,WORKDAY($H14,$G14-1,Feries)))</f>
        <v/>
      </c>
      <c r="J14" s="17" t="inlineStr">
        <is>
          <t>Oui</t>
        </is>
      </c>
      <c r="K14" s="20" t="n">
        <v>0.6</v>
      </c>
      <c r="L14" s="21" t="n">
        <v>46350</v>
      </c>
      <c r="M14" s="19">
        <f>IF(OR($C14="",$I14=""),"",IF($L14&lt;&gt;"",$L14,$I14))</f>
        <v/>
      </c>
      <c r="N14" s="22">
        <f>IF(OR($C14="",$L14="",$I14=""),"",IF($L14&gt;=$I14,NETWORKDAYS($I14,$L14,Feries)-1,-(NETWORKDAYS($L14,$I14,Feries)-1)))</f>
        <v/>
      </c>
      <c r="O14" s="22">
        <f>IF(OR($C14="",$M14=""),"",IF(N($K14)&gt;=1,"Terminé",IF(OR(AND($L14&lt;&gt;"",$L14&gt;$I14),TODAY()&gt;$M14),"En retard",IF(TODAY()&gt;=$H14,"En cours","À venir"))))</f>
        <v/>
      </c>
      <c r="P14" s="18" t="inlineStr">
        <is>
          <t>CR n°6 du 18/11 : 3 j d'intempéries</t>
        </is>
      </c>
    </row>
    <row r="15">
      <c r="A15" s="17" t="n">
        <v>8</v>
      </c>
      <c r="B15" s="18" t="inlineStr">
        <is>
          <t>Gros œuvre</t>
        </is>
      </c>
      <c r="C15" s="18" t="inlineStr">
        <is>
          <t>Chaînages et linteaux</t>
        </is>
      </c>
      <c r="D15" s="18" t="inlineStr">
        <is>
          <t>Gros œuvre</t>
        </is>
      </c>
      <c r="E15" s="17" t="n">
        <v>7</v>
      </c>
      <c r="F15" s="17" t="n"/>
      <c r="G15" s="17" t="n">
        <v>3</v>
      </c>
      <c r="H15" s="19">
        <f>IF($C15="","",IF($E15="",DateOS,IFERROR(WORKDAY(INDEX($M$8:$M$107,MATCH($E15,$A$8:$A$107,0)),IF(INDEX($G$8:$G$107,MATCH($E15,$A$8:$A$107,0))=0,0,1)+N($F15),Feries),"Préd. ?")))</f>
        <v/>
      </c>
      <c r="I15" s="19">
        <f>IF(OR($C15="",NOT(ISNUMBER($H15))),"",IF($G15=0,$H15,WORKDAY($H15,$G15-1,Feries)))</f>
        <v/>
      </c>
      <c r="J15" s="17" t="inlineStr">
        <is>
          <t>Oui</t>
        </is>
      </c>
      <c r="K15" s="20" t="n"/>
      <c r="L15" s="21" t="n"/>
      <c r="M15" s="19">
        <f>IF(OR($C15="",$I15=""),"",IF($L15&lt;&gt;"",$L15,$I15))</f>
        <v/>
      </c>
      <c r="N15" s="22">
        <f>IF(OR($C15="",$L15="",$I15=""),"",IF($L15&gt;=$I15,NETWORKDAYS($I15,$L15,Feries)-1,-(NETWORKDAYS($L15,$I15,Feries)-1)))</f>
        <v/>
      </c>
      <c r="O15" s="22">
        <f>IF(OR($C15="",$M15=""),"",IF(N($K15)&gt;=1,"Terminé",IF(OR(AND($L15&lt;&gt;"",$L15&gt;$I15),TODAY()&gt;$M15),"En retard",IF(TODAY()&gt;=$H15,"En cours","À venir"))))</f>
        <v/>
      </c>
      <c r="P15" s="18" t="n"/>
    </row>
    <row r="16">
      <c r="A16" s="17" t="n">
        <v>9</v>
      </c>
      <c r="B16" s="18" t="inlineStr">
        <is>
          <t>Charpente</t>
        </is>
      </c>
      <c r="C16" s="18" t="inlineStr">
        <is>
          <t>Pose de la charpente</t>
        </is>
      </c>
      <c r="D16" s="18" t="inlineStr">
        <is>
          <t>Charpentier</t>
        </is>
      </c>
      <c r="E16" s="17" t="n">
        <v>8</v>
      </c>
      <c r="F16" s="17" t="n">
        <v>5</v>
      </c>
      <c r="G16" s="17" t="n">
        <v>4</v>
      </c>
      <c r="H16" s="19">
        <f>IF($C16="","",IF($E16="",DateOS,IFERROR(WORKDAY(INDEX($M$8:$M$107,MATCH($E16,$A$8:$A$107,0)),IF(INDEX($G$8:$G$107,MATCH($E16,$A$8:$A$107,0))=0,0,1)+N($F16),Feries),"Préd. ?")))</f>
        <v/>
      </c>
      <c r="I16" s="19">
        <f>IF(OR($C16="",NOT(ISNUMBER($H16))),"",IF($G16=0,$H16,WORKDAY($H16,$G16-1,Feries)))</f>
        <v/>
      </c>
      <c r="J16" s="17" t="inlineStr">
        <is>
          <t>Oui</t>
        </is>
      </c>
      <c r="K16" s="20" t="n"/>
      <c r="L16" s="21" t="n"/>
      <c r="M16" s="19">
        <f>IF(OR($C16="",$I16=""),"",IF($L16&lt;&gt;"",$L16,$I16))</f>
        <v/>
      </c>
      <c r="N16" s="22">
        <f>IF(OR($C16="",$L16="",$I16=""),"",IF($L16&gt;=$I16,NETWORKDAYS($I16,$L16,Feries)-1,-(NETWORKDAYS($L16,$I16,Feries)-1)))</f>
        <v/>
      </c>
      <c r="O16" s="22">
        <f>IF(OR($C16="",$M16=""),"",IF(N($K16)&gt;=1,"Terminé",IF(OR(AND($L16&lt;&gt;"",$L16&gt;$I16),TODAY()&gt;$M16),"En retard",IF(TODAY()&gt;=$H16,"En cours","À venir"))))</f>
        <v/>
      </c>
      <c r="P16" s="18" t="n"/>
    </row>
    <row r="17">
      <c r="A17" s="17" t="n">
        <v>10</v>
      </c>
      <c r="B17" s="18" t="inlineStr">
        <is>
          <t>Couverture</t>
        </is>
      </c>
      <c r="C17" s="18" t="inlineStr">
        <is>
          <t>Couverture et zinguerie</t>
        </is>
      </c>
      <c r="D17" s="18" t="inlineStr">
        <is>
          <t>Couvreur</t>
        </is>
      </c>
      <c r="E17" s="17" t="n">
        <v>9</v>
      </c>
      <c r="F17" s="17" t="n"/>
      <c r="G17" s="17" t="n">
        <v>6</v>
      </c>
      <c r="H17" s="19">
        <f>IF($C17="","",IF($E17="",DateOS,IFERROR(WORKDAY(INDEX($M$8:$M$107,MATCH($E17,$A$8:$A$107,0)),IF(INDEX($G$8:$G$107,MATCH($E17,$A$8:$A$107,0))=0,0,1)+N($F17),Feries),"Préd. ?")))</f>
        <v/>
      </c>
      <c r="I17" s="19">
        <f>IF(OR($C17="",NOT(ISNUMBER($H17))),"",IF($G17=0,$H17,WORKDAY($H17,$G17-1,Feries)))</f>
        <v/>
      </c>
      <c r="J17" s="17" t="inlineStr">
        <is>
          <t>Oui</t>
        </is>
      </c>
      <c r="K17" s="20" t="n"/>
      <c r="L17" s="21" t="n"/>
      <c r="M17" s="19">
        <f>IF(OR($C17="",$I17=""),"",IF($L17&lt;&gt;"",$L17,$I17))</f>
        <v/>
      </c>
      <c r="N17" s="22">
        <f>IF(OR($C17="",$L17="",$I17=""),"",IF($L17&gt;=$I17,NETWORKDAYS($I17,$L17,Feries)-1,-(NETWORKDAYS($L17,$I17,Feries)-1)))</f>
        <v/>
      </c>
      <c r="O17" s="22">
        <f>IF(OR($C17="",$M17=""),"",IF(N($K17)&gt;=1,"Terminé",IF(OR(AND($L17&lt;&gt;"",$L17&gt;$I17),TODAY()&gt;$M17),"En retard",IF(TODAY()&gt;=$H17,"En cours","À venir"))))</f>
        <v/>
      </c>
      <c r="P17" s="18" t="n"/>
    </row>
    <row r="18">
      <c r="A18" s="17" t="n">
        <v>11</v>
      </c>
      <c r="B18" s="18" t="inlineStr">
        <is>
          <t>Couverture</t>
        </is>
      </c>
      <c r="C18" s="18" t="inlineStr">
        <is>
          <t>Mise hors d'eau</t>
        </is>
      </c>
      <c r="D18" s="18" t="inlineStr">
        <is>
          <t>Maître d'œuvre</t>
        </is>
      </c>
      <c r="E18" s="17" t="n">
        <v>10</v>
      </c>
      <c r="F18" s="17" t="n"/>
      <c r="G18" s="17" t="n">
        <v>0</v>
      </c>
      <c r="H18" s="19">
        <f>IF($C18="","",IF($E18="",DateOS,IFERROR(WORKDAY(INDEX($M$8:$M$107,MATCH($E18,$A$8:$A$107,0)),IF(INDEX($G$8:$G$107,MATCH($E18,$A$8:$A$107,0))=0,0,1)+N($F18),Feries),"Préd. ?")))</f>
        <v/>
      </c>
      <c r="I18" s="19">
        <f>IF(OR($C18="",NOT(ISNUMBER($H18))),"",IF($G18=0,$H18,WORKDAY($H18,$G18-1,Feries)))</f>
        <v/>
      </c>
      <c r="J18" s="17" t="inlineStr">
        <is>
          <t>Oui</t>
        </is>
      </c>
      <c r="K18" s="20" t="n"/>
      <c r="L18" s="21" t="n"/>
      <c r="M18" s="19">
        <f>IF(OR($C18="",$I18=""),"",IF($L18&lt;&gt;"",$L18,$I18))</f>
        <v/>
      </c>
      <c r="N18" s="22">
        <f>IF(OR($C18="",$L18="",$I18=""),"",IF($L18&gt;=$I18,NETWORKDAYS($I18,$L18,Feries)-1,-(NETWORKDAYS($L18,$I18,Feries)-1)))</f>
        <v/>
      </c>
      <c r="O18" s="22">
        <f>IF(OR($C18="",$M18=""),"",IF(N($K18)&gt;=1,"Terminé",IF(OR(AND($L18&lt;&gt;"",$L18&gt;$I18),TODAY()&gt;$M18),"En retard",IF(TODAY()&gt;=$H18,"En cours","À venir"))))</f>
        <v/>
      </c>
      <c r="P18" s="18" t="n"/>
    </row>
    <row r="19">
      <c r="A19" s="17" t="n">
        <v>12</v>
      </c>
      <c r="B19" s="18" t="inlineStr">
        <is>
          <t>Menuiseries extérieures</t>
        </is>
      </c>
      <c r="C19" s="18" t="inlineStr">
        <is>
          <t>Pose des menuiseries extérieures</t>
        </is>
      </c>
      <c r="D19" s="18" t="inlineStr">
        <is>
          <t>Menuisier</t>
        </is>
      </c>
      <c r="E19" s="17" t="n">
        <v>11</v>
      </c>
      <c r="F19" s="17" t="n"/>
      <c r="G19" s="17" t="n">
        <v>3</v>
      </c>
      <c r="H19" s="19">
        <f>IF($C19="","",IF($E19="",DateOS,IFERROR(WORKDAY(INDEX($M$8:$M$107,MATCH($E19,$A$8:$A$107,0)),IF(INDEX($G$8:$G$107,MATCH($E19,$A$8:$A$107,0))=0,0,1)+N($F19),Feries),"Préd. ?")))</f>
        <v/>
      </c>
      <c r="I19" s="19">
        <f>IF(OR($C19="",NOT(ISNUMBER($H19))),"",IF($G19=0,$H19,WORKDAY($H19,$G19-1,Feries)))</f>
        <v/>
      </c>
      <c r="J19" s="17" t="inlineStr">
        <is>
          <t>Oui</t>
        </is>
      </c>
      <c r="K19" s="20" t="n"/>
      <c r="L19" s="21" t="n"/>
      <c r="M19" s="19">
        <f>IF(OR($C19="",$I19=""),"",IF($L19&lt;&gt;"",$L19,$I19))</f>
        <v/>
      </c>
      <c r="N19" s="22">
        <f>IF(OR($C19="",$L19="",$I19=""),"",IF($L19&gt;=$I19,NETWORKDAYS($I19,$L19,Feries)-1,-(NETWORKDAYS($L19,$I19,Feries)-1)))</f>
        <v/>
      </c>
      <c r="O19" s="22">
        <f>IF(OR($C19="",$M19=""),"",IF(N($K19)&gt;=1,"Terminé",IF(OR(AND($L19&lt;&gt;"",$L19&gt;$I19),TODAY()&gt;$M19),"En retard",IF(TODAY()&gt;=$H19,"En cours","À venir"))))</f>
        <v/>
      </c>
      <c r="P19" s="18" t="n"/>
    </row>
    <row r="20">
      <c r="A20" s="17" t="n">
        <v>13</v>
      </c>
      <c r="B20" s="18" t="inlineStr">
        <is>
          <t>Menuiseries extérieures</t>
        </is>
      </c>
      <c r="C20" s="18" t="inlineStr">
        <is>
          <t>Mise hors d'air</t>
        </is>
      </c>
      <c r="D20" s="18" t="inlineStr">
        <is>
          <t>Maître d'œuvre</t>
        </is>
      </c>
      <c r="E20" s="17" t="n">
        <v>12</v>
      </c>
      <c r="F20" s="17" t="n"/>
      <c r="G20" s="17" t="n">
        <v>0</v>
      </c>
      <c r="H20" s="19">
        <f>IF($C20="","",IF($E20="",DateOS,IFERROR(WORKDAY(INDEX($M$8:$M$107,MATCH($E20,$A$8:$A$107,0)),IF(INDEX($G$8:$G$107,MATCH($E20,$A$8:$A$107,0))=0,0,1)+N($F20),Feries),"Préd. ?")))</f>
        <v/>
      </c>
      <c r="I20" s="19">
        <f>IF(OR($C20="",NOT(ISNUMBER($H20))),"",IF($G20=0,$H20,WORKDAY($H20,$G20-1,Feries)))</f>
        <v/>
      </c>
      <c r="J20" s="17" t="inlineStr">
        <is>
          <t>Oui</t>
        </is>
      </c>
      <c r="K20" s="20" t="n"/>
      <c r="L20" s="21" t="n"/>
      <c r="M20" s="19">
        <f>IF(OR($C20="",$I20=""),"",IF($L20&lt;&gt;"",$L20,$I20))</f>
        <v/>
      </c>
      <c r="N20" s="22">
        <f>IF(OR($C20="",$L20="",$I20=""),"",IF($L20&gt;=$I20,NETWORKDAYS($I20,$L20,Feries)-1,-(NETWORKDAYS($L20,$I20,Feries)-1)))</f>
        <v/>
      </c>
      <c r="O20" s="22">
        <f>IF(OR($C20="",$M20=""),"",IF(N($K20)&gt;=1,"Terminé",IF(OR(AND($L20&lt;&gt;"",$L20&gt;$I20),TODAY()&gt;$M20),"En retard",IF(TODAY()&gt;=$H20,"En cours","À venir"))))</f>
        <v/>
      </c>
      <c r="P20" s="18" t="n"/>
    </row>
    <row r="21">
      <c r="A21" s="17" t="n">
        <v>14</v>
      </c>
      <c r="B21" s="18" t="inlineStr">
        <is>
          <t>Électricité</t>
        </is>
      </c>
      <c r="C21" s="18" t="inlineStr">
        <is>
          <t>Saignées, gaines et boîtiers</t>
        </is>
      </c>
      <c r="D21" s="18" t="inlineStr">
        <is>
          <t>Électricien</t>
        </is>
      </c>
      <c r="E21" s="17" t="n">
        <v>13</v>
      </c>
      <c r="F21" s="17" t="n"/>
      <c r="G21" s="17" t="n">
        <v>4</v>
      </c>
      <c r="H21" s="19">
        <f>IF($C21="","",IF($E21="",DateOS,IFERROR(WORKDAY(INDEX($M$8:$M$107,MATCH($E21,$A$8:$A$107,0)),IF(INDEX($G$8:$G$107,MATCH($E21,$A$8:$A$107,0))=0,0,1)+N($F21),Feries),"Préd. ?")))</f>
        <v/>
      </c>
      <c r="I21" s="19">
        <f>IF(OR($C21="",NOT(ISNUMBER($H21))),"",IF($G21=0,$H21,WORKDAY($H21,$G21-1,Feries)))</f>
        <v/>
      </c>
      <c r="J21" s="17" t="inlineStr">
        <is>
          <t>Oui</t>
        </is>
      </c>
      <c r="K21" s="20" t="n"/>
      <c r="L21" s="21" t="n"/>
      <c r="M21" s="19">
        <f>IF(OR($C21="",$I21=""),"",IF($L21&lt;&gt;"",$L21,$I21))</f>
        <v/>
      </c>
      <c r="N21" s="22">
        <f>IF(OR($C21="",$L21="",$I21=""),"",IF($L21&gt;=$I21,NETWORKDAYS($I21,$L21,Feries)-1,-(NETWORKDAYS($L21,$I21,Feries)-1)))</f>
        <v/>
      </c>
      <c r="O21" s="22">
        <f>IF(OR($C21="",$M21=""),"",IF(N($K21)&gt;=1,"Terminé",IF(OR(AND($L21&lt;&gt;"",$L21&gt;$I21),TODAY()&gt;$M21),"En retard",IF(TODAY()&gt;=$H21,"En cours","À venir"))))</f>
        <v/>
      </c>
      <c r="P21" s="18" t="n"/>
    </row>
    <row r="22">
      <c r="A22" s="17" t="n">
        <v>15</v>
      </c>
      <c r="B22" s="18" t="inlineStr">
        <is>
          <t>Plomberie</t>
        </is>
      </c>
      <c r="C22" s="18" t="inlineStr">
        <is>
          <t>Réseaux et attentes</t>
        </is>
      </c>
      <c r="D22" s="18" t="inlineStr">
        <is>
          <t>Plombier</t>
        </is>
      </c>
      <c r="E22" s="17" t="n">
        <v>13</v>
      </c>
      <c r="F22" s="17" t="n"/>
      <c r="G22" s="17" t="n">
        <v>3</v>
      </c>
      <c r="H22" s="19">
        <f>IF($C22="","",IF($E22="",DateOS,IFERROR(WORKDAY(INDEX($M$8:$M$107,MATCH($E22,$A$8:$A$107,0)),IF(INDEX($G$8:$G$107,MATCH($E22,$A$8:$A$107,0))=0,0,1)+N($F22),Feries),"Préd. ?")))</f>
        <v/>
      </c>
      <c r="I22" s="19">
        <f>IF(OR($C22="",NOT(ISNUMBER($H22))),"",IF($G22=0,$H22,WORKDAY($H22,$G22-1,Feries)))</f>
        <v/>
      </c>
      <c r="J22" s="17" t="inlineStr">
        <is>
          <t>Non</t>
        </is>
      </c>
      <c r="K22" s="20" t="n"/>
      <c r="L22" s="21" t="n"/>
      <c r="M22" s="19">
        <f>IF(OR($C22="",$I22=""),"",IF($L22&lt;&gt;"",$L22,$I22))</f>
        <v/>
      </c>
      <c r="N22" s="22">
        <f>IF(OR($C22="",$L22="",$I22=""),"",IF($L22&gt;=$I22,NETWORKDAYS($I22,$L22,Feries)-1,-(NETWORKDAYS($L22,$I22,Feries)-1)))</f>
        <v/>
      </c>
      <c r="O22" s="22">
        <f>IF(OR($C22="",$M22=""),"",IF(N($K22)&gt;=1,"Terminé",IF(OR(AND($L22&lt;&gt;"",$L22&gt;$I22),TODAY()&gt;$M22),"En retard",IF(TODAY()&gt;=$H22,"En cours","À venir"))))</f>
        <v/>
      </c>
      <c r="P22" s="18" t="n"/>
    </row>
    <row r="23">
      <c r="A23" s="17" t="n">
        <v>16</v>
      </c>
      <c r="B23" s="18" t="inlineStr">
        <is>
          <t>Plâtrerie</t>
        </is>
      </c>
      <c r="C23" s="18" t="inlineStr">
        <is>
          <t>Doublages et cloisons</t>
        </is>
      </c>
      <c r="D23" s="18" t="inlineStr">
        <is>
          <t>Plaquiste</t>
        </is>
      </c>
      <c r="E23" s="17" t="n">
        <v>14</v>
      </c>
      <c r="F23" s="17" t="n"/>
      <c r="G23" s="17" t="n">
        <v>8</v>
      </c>
      <c r="H23" s="19">
        <f>IF($C23="","",IF($E23="",DateOS,IFERROR(WORKDAY(INDEX($M$8:$M$107,MATCH($E23,$A$8:$A$107,0)),IF(INDEX($G$8:$G$107,MATCH($E23,$A$8:$A$107,0))=0,0,1)+N($F23),Feries),"Préd. ?")))</f>
        <v/>
      </c>
      <c r="I23" s="19">
        <f>IF(OR($C23="",NOT(ISNUMBER($H23))),"",IF($G23=0,$H23,WORKDAY($H23,$G23-1,Feries)))</f>
        <v/>
      </c>
      <c r="J23" s="17" t="inlineStr">
        <is>
          <t>Oui</t>
        </is>
      </c>
      <c r="K23" s="20" t="n"/>
      <c r="L23" s="21" t="n"/>
      <c r="M23" s="19">
        <f>IF(OR($C23="",$I23=""),"",IF($L23&lt;&gt;"",$L23,$I23))</f>
        <v/>
      </c>
      <c r="N23" s="22">
        <f>IF(OR($C23="",$L23="",$I23=""),"",IF($L23&gt;=$I23,NETWORKDAYS($I23,$L23,Feries)-1,-(NETWORKDAYS($L23,$I23,Feries)-1)))</f>
        <v/>
      </c>
      <c r="O23" s="22">
        <f>IF(OR($C23="",$M23=""),"",IF(N($K23)&gt;=1,"Terminé",IF(OR(AND($L23&lt;&gt;"",$L23&gt;$I23),TODAY()&gt;$M23),"En retard",IF(TODAY()&gt;=$H23,"En cours","À venir"))))</f>
        <v/>
      </c>
      <c r="P23" s="18" t="n"/>
    </row>
    <row r="24">
      <c r="A24" s="17" t="n">
        <v>17</v>
      </c>
      <c r="B24" s="18" t="inlineStr">
        <is>
          <t>Chape</t>
        </is>
      </c>
      <c r="C24" s="18" t="inlineStr">
        <is>
          <t>Chape fluide</t>
        </is>
      </c>
      <c r="D24" s="18" t="inlineStr">
        <is>
          <t>Chapiste</t>
        </is>
      </c>
      <c r="E24" s="17" t="n">
        <v>16</v>
      </c>
      <c r="F24" s="17" t="n"/>
      <c r="G24" s="17" t="n">
        <v>1</v>
      </c>
      <c r="H24" s="19">
        <f>IF($C24="","",IF($E24="",DateOS,IFERROR(WORKDAY(INDEX($M$8:$M$107,MATCH($E24,$A$8:$A$107,0)),IF(INDEX($G$8:$G$107,MATCH($E24,$A$8:$A$107,0))=0,0,1)+N($F24),Feries),"Préd. ?")))</f>
        <v/>
      </c>
      <c r="I24" s="19">
        <f>IF(OR($C24="",NOT(ISNUMBER($H24))),"",IF($G24=0,$H24,WORKDAY($H24,$G24-1,Feries)))</f>
        <v/>
      </c>
      <c r="J24" s="17" t="inlineStr">
        <is>
          <t>Oui</t>
        </is>
      </c>
      <c r="K24" s="20" t="n"/>
      <c r="L24" s="21" t="n"/>
      <c r="M24" s="19">
        <f>IF(OR($C24="",$I24=""),"",IF($L24&lt;&gt;"",$L24,$I24))</f>
        <v/>
      </c>
      <c r="N24" s="22">
        <f>IF(OR($C24="",$L24="",$I24=""),"",IF($L24&gt;=$I24,NETWORKDAYS($I24,$L24,Feries)-1,-(NETWORKDAYS($L24,$I24,Feries)-1)))</f>
        <v/>
      </c>
      <c r="O24" s="22">
        <f>IF(OR($C24="",$M24=""),"",IF(N($K24)&gt;=1,"Terminé",IF(OR(AND($L24&lt;&gt;"",$L24&gt;$I24),TODAY()&gt;$M24),"En retard",IF(TODAY()&gt;=$H24,"En cours","À venir"))))</f>
        <v/>
      </c>
      <c r="P24" s="18" t="n"/>
    </row>
    <row r="25">
      <c r="A25" s="17" t="n">
        <v>18</v>
      </c>
      <c r="B25" s="18" t="inlineStr">
        <is>
          <t>Revêtements de sol</t>
        </is>
      </c>
      <c r="C25" s="18" t="inlineStr">
        <is>
          <t>Carrelage (après séchage chape)</t>
        </is>
      </c>
      <c r="D25" s="18" t="inlineStr">
        <is>
          <t>Carreleur</t>
        </is>
      </c>
      <c r="E25" s="17" t="n">
        <v>17</v>
      </c>
      <c r="F25" s="17" t="n">
        <v>15</v>
      </c>
      <c r="G25" s="17" t="n">
        <v>4</v>
      </c>
      <c r="H25" s="19">
        <f>IF($C25="","",IF($E25="",DateOS,IFERROR(WORKDAY(INDEX($M$8:$M$107,MATCH($E25,$A$8:$A$107,0)),IF(INDEX($G$8:$G$107,MATCH($E25,$A$8:$A$107,0))=0,0,1)+N($F25),Feries),"Préd. ?")))</f>
        <v/>
      </c>
      <c r="I25" s="19">
        <f>IF(OR($C25="",NOT(ISNUMBER($H25))),"",IF($G25=0,$H25,WORKDAY($H25,$G25-1,Feries)))</f>
        <v/>
      </c>
      <c r="J25" s="17" t="inlineStr">
        <is>
          <t>Oui</t>
        </is>
      </c>
      <c r="K25" s="20" t="n"/>
      <c r="L25" s="21" t="n"/>
      <c r="M25" s="19">
        <f>IF(OR($C25="",$I25=""),"",IF($L25&lt;&gt;"",$L25,$I25))</f>
        <v/>
      </c>
      <c r="N25" s="22">
        <f>IF(OR($C25="",$L25="",$I25=""),"",IF($L25&gt;=$I25,NETWORKDAYS($I25,$L25,Feries)-1,-(NETWORKDAYS($L25,$I25,Feries)-1)))</f>
        <v/>
      </c>
      <c r="O25" s="22">
        <f>IF(OR($C25="",$M25=""),"",IF(N($K25)&gt;=1,"Terminé",IF(OR(AND($L25&lt;&gt;"",$L25&gt;$I25),TODAY()&gt;$M25),"En retard",IF(TODAY()&gt;=$H25,"En cours","À venir"))))</f>
        <v/>
      </c>
      <c r="P25" s="18" t="n"/>
    </row>
    <row r="26">
      <c r="A26" s="17" t="n">
        <v>19</v>
      </c>
      <c r="B26" s="18" t="inlineStr">
        <is>
          <t>Peinture</t>
        </is>
      </c>
      <c r="C26" s="18" t="inlineStr">
        <is>
          <t>Enduits et bandes</t>
        </is>
      </c>
      <c r="D26" s="18" t="inlineStr">
        <is>
          <t>Peintre</t>
        </is>
      </c>
      <c r="E26" s="17" t="n">
        <v>16</v>
      </c>
      <c r="F26" s="17" t="n"/>
      <c r="G26" s="17" t="n">
        <v>4</v>
      </c>
      <c r="H26" s="19">
        <f>IF($C26="","",IF($E26="",DateOS,IFERROR(WORKDAY(INDEX($M$8:$M$107,MATCH($E26,$A$8:$A$107,0)),IF(INDEX($G$8:$G$107,MATCH($E26,$A$8:$A$107,0))=0,0,1)+N($F26),Feries),"Préd. ?")))</f>
        <v/>
      </c>
      <c r="I26" s="19">
        <f>IF(OR($C26="",NOT(ISNUMBER($H26))),"",IF($G26=0,$H26,WORKDAY($H26,$G26-1,Feries)))</f>
        <v/>
      </c>
      <c r="J26" s="17" t="inlineStr">
        <is>
          <t>Non</t>
        </is>
      </c>
      <c r="K26" s="20" t="n"/>
      <c r="L26" s="21" t="n"/>
      <c r="M26" s="19">
        <f>IF(OR($C26="",$I26=""),"",IF($L26&lt;&gt;"",$L26,$I26))</f>
        <v/>
      </c>
      <c r="N26" s="22">
        <f>IF(OR($C26="",$L26="",$I26=""),"",IF($L26&gt;=$I26,NETWORKDAYS($I26,$L26,Feries)-1,-(NETWORKDAYS($L26,$I26,Feries)-1)))</f>
        <v/>
      </c>
      <c r="O26" s="22">
        <f>IF(OR($C26="",$M26=""),"",IF(N($K26)&gt;=1,"Terminé",IF(OR(AND($L26&lt;&gt;"",$L26&gt;$I26),TODAY()&gt;$M26),"En retard",IF(TODAY()&gt;=$H26,"En cours","À venir"))))</f>
        <v/>
      </c>
      <c r="P26" s="18" t="n"/>
    </row>
    <row r="27">
      <c r="A27" s="17" t="n">
        <v>20</v>
      </c>
      <c r="B27" s="18" t="inlineStr">
        <is>
          <t>Peinture</t>
        </is>
      </c>
      <c r="C27" s="18" t="inlineStr">
        <is>
          <t>Peinture murs et plafonds</t>
        </is>
      </c>
      <c r="D27" s="18" t="inlineStr">
        <is>
          <t>Peintre</t>
        </is>
      </c>
      <c r="E27" s="17" t="n">
        <v>19</v>
      </c>
      <c r="F27" s="17" t="n">
        <v>2</v>
      </c>
      <c r="G27" s="17" t="n">
        <v>5</v>
      </c>
      <c r="H27" s="19">
        <f>IF($C27="","",IF($E27="",DateOS,IFERROR(WORKDAY(INDEX($M$8:$M$107,MATCH($E27,$A$8:$A$107,0)),IF(INDEX($G$8:$G$107,MATCH($E27,$A$8:$A$107,0))=0,0,1)+N($F27),Feries),"Préd. ?")))</f>
        <v/>
      </c>
      <c r="I27" s="19">
        <f>IF(OR($C27="",NOT(ISNUMBER($H27))),"",IF($G27=0,$H27,WORKDAY($H27,$G27-1,Feries)))</f>
        <v/>
      </c>
      <c r="J27" s="17" t="inlineStr">
        <is>
          <t>Non</t>
        </is>
      </c>
      <c r="K27" s="20" t="n"/>
      <c r="L27" s="21" t="n"/>
      <c r="M27" s="19">
        <f>IF(OR($C27="",$I27=""),"",IF($L27&lt;&gt;"",$L27,$I27))</f>
        <v/>
      </c>
      <c r="N27" s="22">
        <f>IF(OR($C27="",$L27="",$I27=""),"",IF($L27&gt;=$I27,NETWORKDAYS($I27,$L27,Feries)-1,-(NETWORKDAYS($L27,$I27,Feries)-1)))</f>
        <v/>
      </c>
      <c r="O27" s="22">
        <f>IF(OR($C27="",$M27=""),"",IF(N($K27)&gt;=1,"Terminé",IF(OR(AND($L27&lt;&gt;"",$L27&gt;$I27),TODAY()&gt;$M27),"En retard",IF(TODAY()&gt;=$H27,"En cours","À venir"))))</f>
        <v/>
      </c>
      <c r="P27" s="18" t="n"/>
    </row>
    <row r="28">
      <c r="A28" s="17" t="n">
        <v>21</v>
      </c>
      <c r="B28" s="18" t="inlineStr">
        <is>
          <t>Électricité</t>
        </is>
      </c>
      <c r="C28" s="18" t="inlineStr">
        <is>
          <t>Appareillage et finitions</t>
        </is>
      </c>
      <c r="D28" s="18" t="inlineStr">
        <is>
          <t>Électricien</t>
        </is>
      </c>
      <c r="E28" s="17" t="n">
        <v>20</v>
      </c>
      <c r="F28" s="17" t="n"/>
      <c r="G28" s="17" t="n">
        <v>2</v>
      </c>
      <c r="H28" s="19">
        <f>IF($C28="","",IF($E28="",DateOS,IFERROR(WORKDAY(INDEX($M$8:$M$107,MATCH($E28,$A$8:$A$107,0)),IF(INDEX($G$8:$G$107,MATCH($E28,$A$8:$A$107,0))=0,0,1)+N($F28),Feries),"Préd. ?")))</f>
        <v/>
      </c>
      <c r="I28" s="19">
        <f>IF(OR($C28="",NOT(ISNUMBER($H28))),"",IF($G28=0,$H28,WORKDAY($H28,$G28-1,Feries)))</f>
        <v/>
      </c>
      <c r="J28" s="17" t="inlineStr">
        <is>
          <t>Non</t>
        </is>
      </c>
      <c r="K28" s="20" t="n"/>
      <c r="L28" s="21" t="n"/>
      <c r="M28" s="19">
        <f>IF(OR($C28="",$I28=""),"",IF($L28&lt;&gt;"",$L28,$I28))</f>
        <v/>
      </c>
      <c r="N28" s="22">
        <f>IF(OR($C28="",$L28="",$I28=""),"",IF($L28&gt;=$I28,NETWORKDAYS($I28,$L28,Feries)-1,-(NETWORKDAYS($L28,$I28,Feries)-1)))</f>
        <v/>
      </c>
      <c r="O28" s="22">
        <f>IF(OR($C28="",$M28=""),"",IF(N($K28)&gt;=1,"Terminé",IF(OR(AND($L28&lt;&gt;"",$L28&gt;$I28),TODAY()&gt;$M28),"En retard",IF(TODAY()&gt;=$H28,"En cours","À venir"))))</f>
        <v/>
      </c>
      <c r="P28" s="18" t="n"/>
    </row>
    <row r="29">
      <c r="A29" s="17" t="n">
        <v>22</v>
      </c>
      <c r="B29" s="18" t="inlineStr">
        <is>
          <t>Plomberie</t>
        </is>
      </c>
      <c r="C29" s="18" t="inlineStr">
        <is>
          <t>Pose des sanitaires</t>
        </is>
      </c>
      <c r="D29" s="18" t="inlineStr">
        <is>
          <t>Plombier</t>
        </is>
      </c>
      <c r="E29" s="17" t="n">
        <v>18</v>
      </c>
      <c r="F29" s="17" t="n"/>
      <c r="G29" s="17" t="n">
        <v>2</v>
      </c>
      <c r="H29" s="19">
        <f>IF($C29="","",IF($E29="",DateOS,IFERROR(WORKDAY(INDEX($M$8:$M$107,MATCH($E29,$A$8:$A$107,0)),IF(INDEX($G$8:$G$107,MATCH($E29,$A$8:$A$107,0))=0,0,1)+N($F29),Feries),"Préd. ?")))</f>
        <v/>
      </c>
      <c r="I29" s="19">
        <f>IF(OR($C29="",NOT(ISNUMBER($H29))),"",IF($G29=0,$H29,WORKDAY($H29,$G29-1,Feries)))</f>
        <v/>
      </c>
      <c r="J29" s="17" t="inlineStr">
        <is>
          <t>Oui</t>
        </is>
      </c>
      <c r="K29" s="20" t="n"/>
      <c r="L29" s="21" t="n"/>
      <c r="M29" s="19">
        <f>IF(OR($C29="",$I29=""),"",IF($L29&lt;&gt;"",$L29,$I29))</f>
        <v/>
      </c>
      <c r="N29" s="22">
        <f>IF(OR($C29="",$L29="",$I29=""),"",IF($L29&gt;=$I29,NETWORKDAYS($I29,$L29,Feries)-1,-(NETWORKDAYS($L29,$I29,Feries)-1)))</f>
        <v/>
      </c>
      <c r="O29" s="22">
        <f>IF(OR($C29="",$M29=""),"",IF(N($K29)&gt;=1,"Terminé",IF(OR(AND($L29&lt;&gt;"",$L29&gt;$I29),TODAY()&gt;$M29),"En retard",IF(TODAY()&gt;=$H29,"En cours","À venir"))))</f>
        <v/>
      </c>
      <c r="P29" s="18" t="n"/>
    </row>
    <row r="30">
      <c r="A30" s="17" t="n">
        <v>23</v>
      </c>
      <c r="B30" s="18" t="inlineStr">
        <is>
          <t>Réception</t>
        </is>
      </c>
      <c r="C30" s="18" t="inlineStr">
        <is>
          <t>Visite de pré-réception</t>
        </is>
      </c>
      <c r="D30" s="18" t="inlineStr">
        <is>
          <t>Maître d'œuvre</t>
        </is>
      </c>
      <c r="E30" s="17" t="n">
        <v>22</v>
      </c>
      <c r="F30" s="17" t="n"/>
      <c r="G30" s="17" t="n">
        <v>1</v>
      </c>
      <c r="H30" s="19">
        <f>IF($C30="","",IF($E30="",DateOS,IFERROR(WORKDAY(INDEX($M$8:$M$107,MATCH($E30,$A$8:$A$107,0)),IF(INDEX($G$8:$G$107,MATCH($E30,$A$8:$A$107,0))=0,0,1)+N($F30),Feries),"Préd. ?")))</f>
        <v/>
      </c>
      <c r="I30" s="19">
        <f>IF(OR($C30="",NOT(ISNUMBER($H30))),"",IF($G30=0,$H30,WORKDAY($H30,$G30-1,Feries)))</f>
        <v/>
      </c>
      <c r="J30" s="17" t="inlineStr">
        <is>
          <t>Oui</t>
        </is>
      </c>
      <c r="K30" s="20" t="n"/>
      <c r="L30" s="21" t="n"/>
      <c r="M30" s="19">
        <f>IF(OR($C30="",$I30=""),"",IF($L30&lt;&gt;"",$L30,$I30))</f>
        <v/>
      </c>
      <c r="N30" s="22">
        <f>IF(OR($C30="",$L30="",$I30=""),"",IF($L30&gt;=$I30,NETWORKDAYS($I30,$L30,Feries)-1,-(NETWORKDAYS($L30,$I30,Feries)-1)))</f>
        <v/>
      </c>
      <c r="O30" s="22">
        <f>IF(OR($C30="",$M30=""),"",IF(N($K30)&gt;=1,"Terminé",IF(OR(AND($L30&lt;&gt;"",$L30&gt;$I30),TODAY()&gt;$M30),"En retard",IF(TODAY()&gt;=$H30,"En cours","À venir"))))</f>
        <v/>
      </c>
      <c r="P30" s="18" t="n"/>
    </row>
    <row r="31">
      <c r="A31" s="17" t="n">
        <v>24</v>
      </c>
      <c r="B31" s="18" t="inlineStr">
        <is>
          <t>Réception</t>
        </is>
      </c>
      <c r="C31" s="18" t="inlineStr">
        <is>
          <t>Levée des réserves</t>
        </is>
      </c>
      <c r="D31" s="18" t="inlineStr">
        <is>
          <t>Toutes entreprises</t>
        </is>
      </c>
      <c r="E31" s="17" t="n">
        <v>23</v>
      </c>
      <c r="F31" s="17" t="n"/>
      <c r="G31" s="17" t="n">
        <v>10</v>
      </c>
      <c r="H31" s="19">
        <f>IF($C31="","",IF($E31="",DateOS,IFERROR(WORKDAY(INDEX($M$8:$M$107,MATCH($E31,$A$8:$A$107,0)),IF(INDEX($G$8:$G$107,MATCH($E31,$A$8:$A$107,0))=0,0,1)+N($F31),Feries),"Préd. ?")))</f>
        <v/>
      </c>
      <c r="I31" s="19">
        <f>IF(OR($C31="",NOT(ISNUMBER($H31))),"",IF($G31=0,$H31,WORKDAY($H31,$G31-1,Feries)))</f>
        <v/>
      </c>
      <c r="J31" s="17" t="inlineStr">
        <is>
          <t>Oui</t>
        </is>
      </c>
      <c r="K31" s="20" t="n"/>
      <c r="L31" s="21" t="n"/>
      <c r="M31" s="19">
        <f>IF(OR($C31="",$I31=""),"",IF($L31&lt;&gt;"",$L31,$I31))</f>
        <v/>
      </c>
      <c r="N31" s="22">
        <f>IF(OR($C31="",$L31="",$I31=""),"",IF($L31&gt;=$I31,NETWORKDAYS($I31,$L31,Feries)-1,-(NETWORKDAYS($L31,$I31,Feries)-1)))</f>
        <v/>
      </c>
      <c r="O31" s="22">
        <f>IF(OR($C31="",$M31=""),"",IF(N($K31)&gt;=1,"Terminé",IF(OR(AND($L31&lt;&gt;"",$L31&gt;$I31),TODAY()&gt;$M31),"En retard",IF(TODAY()&gt;=$H31,"En cours","À venir"))))</f>
        <v/>
      </c>
      <c r="P31" s="18" t="n"/>
    </row>
    <row r="32">
      <c r="A32" s="17" t="n">
        <v>25</v>
      </c>
      <c r="B32" s="18" t="inlineStr">
        <is>
          <t>Réception</t>
        </is>
      </c>
      <c r="C32" s="18" t="inlineStr">
        <is>
          <t>Réception des travaux</t>
        </is>
      </c>
      <c r="D32" s="18" t="inlineStr">
        <is>
          <t>Maître d'œuvre</t>
        </is>
      </c>
      <c r="E32" s="17" t="n">
        <v>24</v>
      </c>
      <c r="F32" s="17" t="n"/>
      <c r="G32" s="17" t="n">
        <v>0</v>
      </c>
      <c r="H32" s="19">
        <f>IF($C32="","",IF($E32="",DateOS,IFERROR(WORKDAY(INDEX($M$8:$M$107,MATCH($E32,$A$8:$A$107,0)),IF(INDEX($G$8:$G$107,MATCH($E32,$A$8:$A$107,0))=0,0,1)+N($F32),Feries),"Préd. ?")))</f>
        <v/>
      </c>
      <c r="I32" s="19">
        <f>IF(OR($C32="",NOT(ISNUMBER($H32))),"",IF($G32=0,$H32,WORKDAY($H32,$G32-1,Feries)))</f>
        <v/>
      </c>
      <c r="J32" s="17" t="inlineStr">
        <is>
          <t>Oui</t>
        </is>
      </c>
      <c r="K32" s="20" t="n"/>
      <c r="L32" s="21" t="n"/>
      <c r="M32" s="19">
        <f>IF(OR($C32="",$I32=""),"",IF($L32&lt;&gt;"",$L32,$I32))</f>
        <v/>
      </c>
      <c r="N32" s="22">
        <f>IF(OR($C32="",$L32="",$I32=""),"",IF($L32&gt;=$I32,NETWORKDAYS($I32,$L32,Feries)-1,-(NETWORKDAYS($L32,$I32,Feries)-1)))</f>
        <v/>
      </c>
      <c r="O32" s="22">
        <f>IF(OR($C32="",$M32=""),"",IF(N($K32)&gt;=1,"Terminé",IF(OR(AND($L32&lt;&gt;"",$L32&gt;$I32),TODAY()&gt;$M32),"En retard",IF(TODAY()&gt;=$H32,"En cours","À venir"))))</f>
        <v/>
      </c>
      <c r="P32" s="18" t="n"/>
    </row>
    <row r="33">
      <c r="A33" s="17" t="n">
        <v>26</v>
      </c>
      <c r="B33" s="18" t="n"/>
      <c r="C33" s="18" t="n"/>
      <c r="D33" s="18" t="n"/>
      <c r="E33" s="17" t="n"/>
      <c r="F33" s="17" t="n"/>
      <c r="G33" s="17" t="n"/>
      <c r="H33" s="19">
        <f>IF($C33="","",IF($E33="",DateOS,IFERROR(WORKDAY(INDEX($M$8:$M$107,MATCH($E33,$A$8:$A$107,0)),IF(INDEX($G$8:$G$107,MATCH($E33,$A$8:$A$107,0))=0,0,1)+N($F33),Feries),"Préd. ?")))</f>
        <v/>
      </c>
      <c r="I33" s="19">
        <f>IF(OR($C33="",NOT(ISNUMBER($H33))),"",IF($G33=0,$H33,WORKDAY($H33,$G33-1,Feries)))</f>
        <v/>
      </c>
      <c r="J33" s="17" t="n"/>
      <c r="K33" s="20" t="n"/>
      <c r="L33" s="21" t="n"/>
      <c r="M33" s="19">
        <f>IF(OR($C33="",$I33=""),"",IF($L33&lt;&gt;"",$L33,$I33))</f>
        <v/>
      </c>
      <c r="N33" s="22">
        <f>IF(OR($C33="",$L33="",$I33=""),"",IF($L33&gt;=$I33,NETWORKDAYS($I33,$L33,Feries)-1,-(NETWORKDAYS($L33,$I33,Feries)-1)))</f>
        <v/>
      </c>
      <c r="O33" s="22">
        <f>IF(OR($C33="",$M33=""),"",IF(N($K33)&gt;=1,"Terminé",IF(OR(AND($L33&lt;&gt;"",$L33&gt;$I33),TODAY()&gt;$M33),"En retard",IF(TODAY()&gt;=$H33,"En cours","À venir"))))</f>
        <v/>
      </c>
      <c r="P33" s="18" t="n"/>
    </row>
    <row r="34">
      <c r="A34" s="17" t="n">
        <v>27</v>
      </c>
      <c r="B34" s="18" t="n"/>
      <c r="C34" s="18" t="n"/>
      <c r="D34" s="18" t="n"/>
      <c r="E34" s="17" t="n"/>
      <c r="F34" s="17" t="n"/>
      <c r="G34" s="17" t="n"/>
      <c r="H34" s="19">
        <f>IF($C34="","",IF($E34="",DateOS,IFERROR(WORKDAY(INDEX($M$8:$M$107,MATCH($E34,$A$8:$A$107,0)),IF(INDEX($G$8:$G$107,MATCH($E34,$A$8:$A$107,0))=0,0,1)+N($F34),Feries),"Préd. ?")))</f>
        <v/>
      </c>
      <c r="I34" s="19">
        <f>IF(OR($C34="",NOT(ISNUMBER($H34))),"",IF($G34=0,$H34,WORKDAY($H34,$G34-1,Feries)))</f>
        <v/>
      </c>
      <c r="J34" s="17" t="n"/>
      <c r="K34" s="20" t="n"/>
      <c r="L34" s="21" t="n"/>
      <c r="M34" s="19">
        <f>IF(OR($C34="",$I34=""),"",IF($L34&lt;&gt;"",$L34,$I34))</f>
        <v/>
      </c>
      <c r="N34" s="22">
        <f>IF(OR($C34="",$L34="",$I34=""),"",IF($L34&gt;=$I34,NETWORKDAYS($I34,$L34,Feries)-1,-(NETWORKDAYS($L34,$I34,Feries)-1)))</f>
        <v/>
      </c>
      <c r="O34" s="22">
        <f>IF(OR($C34="",$M34=""),"",IF(N($K34)&gt;=1,"Terminé",IF(OR(AND($L34&lt;&gt;"",$L34&gt;$I34),TODAY()&gt;$M34),"En retard",IF(TODAY()&gt;=$H34,"En cours","À venir"))))</f>
        <v/>
      </c>
      <c r="P34" s="18" t="n"/>
    </row>
    <row r="35">
      <c r="A35" s="17" t="n">
        <v>28</v>
      </c>
      <c r="B35" s="18" t="n"/>
      <c r="C35" s="18" t="n"/>
      <c r="D35" s="18" t="n"/>
      <c r="E35" s="17" t="n"/>
      <c r="F35" s="17" t="n"/>
      <c r="G35" s="17" t="n"/>
      <c r="H35" s="19">
        <f>IF($C35="","",IF($E35="",DateOS,IFERROR(WORKDAY(INDEX($M$8:$M$107,MATCH($E35,$A$8:$A$107,0)),IF(INDEX($G$8:$G$107,MATCH($E35,$A$8:$A$107,0))=0,0,1)+N($F35),Feries),"Préd. ?")))</f>
        <v/>
      </c>
      <c r="I35" s="19">
        <f>IF(OR($C35="",NOT(ISNUMBER($H35))),"",IF($G35=0,$H35,WORKDAY($H35,$G35-1,Feries)))</f>
        <v/>
      </c>
      <c r="J35" s="17" t="n"/>
      <c r="K35" s="20" t="n"/>
      <c r="L35" s="21" t="n"/>
      <c r="M35" s="19">
        <f>IF(OR($C35="",$I35=""),"",IF($L35&lt;&gt;"",$L35,$I35))</f>
        <v/>
      </c>
      <c r="N35" s="22">
        <f>IF(OR($C35="",$L35="",$I35=""),"",IF($L35&gt;=$I35,NETWORKDAYS($I35,$L35,Feries)-1,-(NETWORKDAYS($L35,$I35,Feries)-1)))</f>
        <v/>
      </c>
      <c r="O35" s="22">
        <f>IF(OR($C35="",$M35=""),"",IF(N($K35)&gt;=1,"Terminé",IF(OR(AND($L35&lt;&gt;"",$L35&gt;$I35),TODAY()&gt;$M35),"En retard",IF(TODAY()&gt;=$H35,"En cours","À venir"))))</f>
        <v/>
      </c>
      <c r="P35" s="18" t="n"/>
    </row>
    <row r="36">
      <c r="A36" s="17" t="n">
        <v>29</v>
      </c>
      <c r="B36" s="18" t="n"/>
      <c r="C36" s="18" t="n"/>
      <c r="D36" s="18" t="n"/>
      <c r="E36" s="17" t="n"/>
      <c r="F36" s="17" t="n"/>
      <c r="G36" s="17" t="n"/>
      <c r="H36" s="19">
        <f>IF($C36="","",IF($E36="",DateOS,IFERROR(WORKDAY(INDEX($M$8:$M$107,MATCH($E36,$A$8:$A$107,0)),IF(INDEX($G$8:$G$107,MATCH($E36,$A$8:$A$107,0))=0,0,1)+N($F36),Feries),"Préd. ?")))</f>
        <v/>
      </c>
      <c r="I36" s="19">
        <f>IF(OR($C36="",NOT(ISNUMBER($H36))),"",IF($G36=0,$H36,WORKDAY($H36,$G36-1,Feries)))</f>
        <v/>
      </c>
      <c r="J36" s="17" t="n"/>
      <c r="K36" s="20" t="n"/>
      <c r="L36" s="21" t="n"/>
      <c r="M36" s="19">
        <f>IF(OR($C36="",$I36=""),"",IF($L36&lt;&gt;"",$L36,$I36))</f>
        <v/>
      </c>
      <c r="N36" s="22">
        <f>IF(OR($C36="",$L36="",$I36=""),"",IF($L36&gt;=$I36,NETWORKDAYS($I36,$L36,Feries)-1,-(NETWORKDAYS($L36,$I36,Feries)-1)))</f>
        <v/>
      </c>
      <c r="O36" s="22">
        <f>IF(OR($C36="",$M36=""),"",IF(N($K36)&gt;=1,"Terminé",IF(OR(AND($L36&lt;&gt;"",$L36&gt;$I36),TODAY()&gt;$M36),"En retard",IF(TODAY()&gt;=$H36,"En cours","À venir"))))</f>
        <v/>
      </c>
      <c r="P36" s="18" t="n"/>
    </row>
    <row r="37">
      <c r="A37" s="17" t="n">
        <v>30</v>
      </c>
      <c r="B37" s="18" t="n"/>
      <c r="C37" s="18" t="n"/>
      <c r="D37" s="18" t="n"/>
      <c r="E37" s="17" t="n"/>
      <c r="F37" s="17" t="n"/>
      <c r="G37" s="17" t="n"/>
      <c r="H37" s="19">
        <f>IF($C37="","",IF($E37="",DateOS,IFERROR(WORKDAY(INDEX($M$8:$M$107,MATCH($E37,$A$8:$A$107,0)),IF(INDEX($G$8:$G$107,MATCH($E37,$A$8:$A$107,0))=0,0,1)+N($F37),Feries),"Préd. ?")))</f>
        <v/>
      </c>
      <c r="I37" s="19">
        <f>IF(OR($C37="",NOT(ISNUMBER($H37))),"",IF($G37=0,$H37,WORKDAY($H37,$G37-1,Feries)))</f>
        <v/>
      </c>
      <c r="J37" s="17" t="n"/>
      <c r="K37" s="20" t="n"/>
      <c r="L37" s="21" t="n"/>
      <c r="M37" s="19">
        <f>IF(OR($C37="",$I37=""),"",IF($L37&lt;&gt;"",$L37,$I37))</f>
        <v/>
      </c>
      <c r="N37" s="22">
        <f>IF(OR($C37="",$L37="",$I37=""),"",IF($L37&gt;=$I37,NETWORKDAYS($I37,$L37,Feries)-1,-(NETWORKDAYS($L37,$I37,Feries)-1)))</f>
        <v/>
      </c>
      <c r="O37" s="22">
        <f>IF(OR($C37="",$M37=""),"",IF(N($K37)&gt;=1,"Terminé",IF(OR(AND($L37&lt;&gt;"",$L37&gt;$I37),TODAY()&gt;$M37),"En retard",IF(TODAY()&gt;=$H37,"En cours","À venir"))))</f>
        <v/>
      </c>
      <c r="P37" s="18" t="n"/>
    </row>
    <row r="38">
      <c r="A38" s="17" t="n">
        <v>31</v>
      </c>
      <c r="B38" s="18" t="n"/>
      <c r="C38" s="18" t="n"/>
      <c r="D38" s="18" t="n"/>
      <c r="E38" s="17" t="n"/>
      <c r="F38" s="17" t="n"/>
      <c r="G38" s="17" t="n"/>
      <c r="H38" s="19">
        <f>IF($C38="","",IF($E38="",DateOS,IFERROR(WORKDAY(INDEX($M$8:$M$107,MATCH($E38,$A$8:$A$107,0)),IF(INDEX($G$8:$G$107,MATCH($E38,$A$8:$A$107,0))=0,0,1)+N($F38),Feries),"Préd. ?")))</f>
        <v/>
      </c>
      <c r="I38" s="19">
        <f>IF(OR($C38="",NOT(ISNUMBER($H38))),"",IF($G38=0,$H38,WORKDAY($H38,$G38-1,Feries)))</f>
        <v/>
      </c>
      <c r="J38" s="17" t="n"/>
      <c r="K38" s="20" t="n"/>
      <c r="L38" s="21" t="n"/>
      <c r="M38" s="19">
        <f>IF(OR($C38="",$I38=""),"",IF($L38&lt;&gt;"",$L38,$I38))</f>
        <v/>
      </c>
      <c r="N38" s="22">
        <f>IF(OR($C38="",$L38="",$I38=""),"",IF($L38&gt;=$I38,NETWORKDAYS($I38,$L38,Feries)-1,-(NETWORKDAYS($L38,$I38,Feries)-1)))</f>
        <v/>
      </c>
      <c r="O38" s="22">
        <f>IF(OR($C38="",$M38=""),"",IF(N($K38)&gt;=1,"Terminé",IF(OR(AND($L38&lt;&gt;"",$L38&gt;$I38),TODAY()&gt;$M38),"En retard",IF(TODAY()&gt;=$H38,"En cours","À venir"))))</f>
        <v/>
      </c>
      <c r="P38" s="18" t="n"/>
    </row>
    <row r="39">
      <c r="A39" s="17" t="n">
        <v>32</v>
      </c>
      <c r="B39" s="18" t="n"/>
      <c r="C39" s="18" t="n"/>
      <c r="D39" s="18" t="n"/>
      <c r="E39" s="17" t="n"/>
      <c r="F39" s="17" t="n"/>
      <c r="G39" s="17" t="n"/>
      <c r="H39" s="19">
        <f>IF($C39="","",IF($E39="",DateOS,IFERROR(WORKDAY(INDEX($M$8:$M$107,MATCH($E39,$A$8:$A$107,0)),IF(INDEX($G$8:$G$107,MATCH($E39,$A$8:$A$107,0))=0,0,1)+N($F39),Feries),"Préd. ?")))</f>
        <v/>
      </c>
      <c r="I39" s="19">
        <f>IF(OR($C39="",NOT(ISNUMBER($H39))),"",IF($G39=0,$H39,WORKDAY($H39,$G39-1,Feries)))</f>
        <v/>
      </c>
      <c r="J39" s="17" t="n"/>
      <c r="K39" s="20" t="n"/>
      <c r="L39" s="21" t="n"/>
      <c r="M39" s="19">
        <f>IF(OR($C39="",$I39=""),"",IF($L39&lt;&gt;"",$L39,$I39))</f>
        <v/>
      </c>
      <c r="N39" s="22">
        <f>IF(OR($C39="",$L39="",$I39=""),"",IF($L39&gt;=$I39,NETWORKDAYS($I39,$L39,Feries)-1,-(NETWORKDAYS($L39,$I39,Feries)-1)))</f>
        <v/>
      </c>
      <c r="O39" s="22">
        <f>IF(OR($C39="",$M39=""),"",IF(N($K39)&gt;=1,"Terminé",IF(OR(AND($L39&lt;&gt;"",$L39&gt;$I39),TODAY()&gt;$M39),"En retard",IF(TODAY()&gt;=$H39,"En cours","À venir"))))</f>
        <v/>
      </c>
      <c r="P39" s="18" t="n"/>
    </row>
    <row r="40">
      <c r="A40" s="17" t="n">
        <v>33</v>
      </c>
      <c r="B40" s="18" t="n"/>
      <c r="C40" s="18" t="n"/>
      <c r="D40" s="18" t="n"/>
      <c r="E40" s="17" t="n"/>
      <c r="F40" s="17" t="n"/>
      <c r="G40" s="17" t="n"/>
      <c r="H40" s="19">
        <f>IF($C40="","",IF($E40="",DateOS,IFERROR(WORKDAY(INDEX($M$8:$M$107,MATCH($E40,$A$8:$A$107,0)),IF(INDEX($G$8:$G$107,MATCH($E40,$A$8:$A$107,0))=0,0,1)+N($F40),Feries),"Préd. ?")))</f>
        <v/>
      </c>
      <c r="I40" s="19">
        <f>IF(OR($C40="",NOT(ISNUMBER($H40))),"",IF($G40=0,$H40,WORKDAY($H40,$G40-1,Feries)))</f>
        <v/>
      </c>
      <c r="J40" s="17" t="n"/>
      <c r="K40" s="20" t="n"/>
      <c r="L40" s="21" t="n"/>
      <c r="M40" s="19">
        <f>IF(OR($C40="",$I40=""),"",IF($L40&lt;&gt;"",$L40,$I40))</f>
        <v/>
      </c>
      <c r="N40" s="22">
        <f>IF(OR($C40="",$L40="",$I40=""),"",IF($L40&gt;=$I40,NETWORKDAYS($I40,$L40,Feries)-1,-(NETWORKDAYS($L40,$I40,Feries)-1)))</f>
        <v/>
      </c>
      <c r="O40" s="22">
        <f>IF(OR($C40="",$M40=""),"",IF(N($K40)&gt;=1,"Terminé",IF(OR(AND($L40&lt;&gt;"",$L40&gt;$I40),TODAY()&gt;$M40),"En retard",IF(TODAY()&gt;=$H40,"En cours","À venir"))))</f>
        <v/>
      </c>
      <c r="P40" s="18" t="n"/>
    </row>
    <row r="41">
      <c r="A41" s="17" t="n">
        <v>34</v>
      </c>
      <c r="B41" s="18" t="n"/>
      <c r="C41" s="18" t="n"/>
      <c r="D41" s="18" t="n"/>
      <c r="E41" s="17" t="n"/>
      <c r="F41" s="17" t="n"/>
      <c r="G41" s="17" t="n"/>
      <c r="H41" s="19">
        <f>IF($C41="","",IF($E41="",DateOS,IFERROR(WORKDAY(INDEX($M$8:$M$107,MATCH($E41,$A$8:$A$107,0)),IF(INDEX($G$8:$G$107,MATCH($E41,$A$8:$A$107,0))=0,0,1)+N($F41),Feries),"Préd. ?")))</f>
        <v/>
      </c>
      <c r="I41" s="19">
        <f>IF(OR($C41="",NOT(ISNUMBER($H41))),"",IF($G41=0,$H41,WORKDAY($H41,$G41-1,Feries)))</f>
        <v/>
      </c>
      <c r="J41" s="17" t="n"/>
      <c r="K41" s="20" t="n"/>
      <c r="L41" s="21" t="n"/>
      <c r="M41" s="19">
        <f>IF(OR($C41="",$I41=""),"",IF($L41&lt;&gt;"",$L41,$I41))</f>
        <v/>
      </c>
      <c r="N41" s="22">
        <f>IF(OR($C41="",$L41="",$I41=""),"",IF($L41&gt;=$I41,NETWORKDAYS($I41,$L41,Feries)-1,-(NETWORKDAYS($L41,$I41,Feries)-1)))</f>
        <v/>
      </c>
      <c r="O41" s="22">
        <f>IF(OR($C41="",$M41=""),"",IF(N($K41)&gt;=1,"Terminé",IF(OR(AND($L41&lt;&gt;"",$L41&gt;$I41),TODAY()&gt;$M41),"En retard",IF(TODAY()&gt;=$H41,"En cours","À venir"))))</f>
        <v/>
      </c>
      <c r="P41" s="18" t="n"/>
    </row>
    <row r="42">
      <c r="A42" s="17" t="n">
        <v>35</v>
      </c>
      <c r="B42" s="18" t="n"/>
      <c r="C42" s="18" t="n"/>
      <c r="D42" s="18" t="n"/>
      <c r="E42" s="17" t="n"/>
      <c r="F42" s="17" t="n"/>
      <c r="G42" s="17" t="n"/>
      <c r="H42" s="19">
        <f>IF($C42="","",IF($E42="",DateOS,IFERROR(WORKDAY(INDEX($M$8:$M$107,MATCH($E42,$A$8:$A$107,0)),IF(INDEX($G$8:$G$107,MATCH($E42,$A$8:$A$107,0))=0,0,1)+N($F42),Feries),"Préd. ?")))</f>
        <v/>
      </c>
      <c r="I42" s="19">
        <f>IF(OR($C42="",NOT(ISNUMBER($H42))),"",IF($G42=0,$H42,WORKDAY($H42,$G42-1,Feries)))</f>
        <v/>
      </c>
      <c r="J42" s="17" t="n"/>
      <c r="K42" s="20" t="n"/>
      <c r="L42" s="21" t="n"/>
      <c r="M42" s="19">
        <f>IF(OR($C42="",$I42=""),"",IF($L42&lt;&gt;"",$L42,$I42))</f>
        <v/>
      </c>
      <c r="N42" s="22">
        <f>IF(OR($C42="",$L42="",$I42=""),"",IF($L42&gt;=$I42,NETWORKDAYS($I42,$L42,Feries)-1,-(NETWORKDAYS($L42,$I42,Feries)-1)))</f>
        <v/>
      </c>
      <c r="O42" s="22">
        <f>IF(OR($C42="",$M42=""),"",IF(N($K42)&gt;=1,"Terminé",IF(OR(AND($L42&lt;&gt;"",$L42&gt;$I42),TODAY()&gt;$M42),"En retard",IF(TODAY()&gt;=$H42,"En cours","À venir"))))</f>
        <v/>
      </c>
      <c r="P42" s="18" t="n"/>
    </row>
    <row r="43">
      <c r="A43" s="17" t="n">
        <v>36</v>
      </c>
      <c r="B43" s="18" t="n"/>
      <c r="C43" s="18" t="n"/>
      <c r="D43" s="18" t="n"/>
      <c r="E43" s="17" t="n"/>
      <c r="F43" s="17" t="n"/>
      <c r="G43" s="17" t="n"/>
      <c r="H43" s="19">
        <f>IF($C43="","",IF($E43="",DateOS,IFERROR(WORKDAY(INDEX($M$8:$M$107,MATCH($E43,$A$8:$A$107,0)),IF(INDEX($G$8:$G$107,MATCH($E43,$A$8:$A$107,0))=0,0,1)+N($F43),Feries),"Préd. ?")))</f>
        <v/>
      </c>
      <c r="I43" s="19">
        <f>IF(OR($C43="",NOT(ISNUMBER($H43))),"",IF($G43=0,$H43,WORKDAY($H43,$G43-1,Feries)))</f>
        <v/>
      </c>
      <c r="J43" s="17" t="n"/>
      <c r="K43" s="20" t="n"/>
      <c r="L43" s="21" t="n"/>
      <c r="M43" s="19">
        <f>IF(OR($C43="",$I43=""),"",IF($L43&lt;&gt;"",$L43,$I43))</f>
        <v/>
      </c>
      <c r="N43" s="22">
        <f>IF(OR($C43="",$L43="",$I43=""),"",IF($L43&gt;=$I43,NETWORKDAYS($I43,$L43,Feries)-1,-(NETWORKDAYS($L43,$I43,Feries)-1)))</f>
        <v/>
      </c>
      <c r="O43" s="22">
        <f>IF(OR($C43="",$M43=""),"",IF(N($K43)&gt;=1,"Terminé",IF(OR(AND($L43&lt;&gt;"",$L43&gt;$I43),TODAY()&gt;$M43),"En retard",IF(TODAY()&gt;=$H43,"En cours","À venir"))))</f>
        <v/>
      </c>
      <c r="P43" s="18" t="n"/>
    </row>
    <row r="44">
      <c r="A44" s="17" t="n">
        <v>37</v>
      </c>
      <c r="B44" s="18" t="n"/>
      <c r="C44" s="18" t="n"/>
      <c r="D44" s="18" t="n"/>
      <c r="E44" s="17" t="n"/>
      <c r="F44" s="17" t="n"/>
      <c r="G44" s="17" t="n"/>
      <c r="H44" s="19">
        <f>IF($C44="","",IF($E44="",DateOS,IFERROR(WORKDAY(INDEX($M$8:$M$107,MATCH($E44,$A$8:$A$107,0)),IF(INDEX($G$8:$G$107,MATCH($E44,$A$8:$A$107,0))=0,0,1)+N($F44),Feries),"Préd. ?")))</f>
        <v/>
      </c>
      <c r="I44" s="19">
        <f>IF(OR($C44="",NOT(ISNUMBER($H44))),"",IF($G44=0,$H44,WORKDAY($H44,$G44-1,Feries)))</f>
        <v/>
      </c>
      <c r="J44" s="17" t="n"/>
      <c r="K44" s="20" t="n"/>
      <c r="L44" s="21" t="n"/>
      <c r="M44" s="19">
        <f>IF(OR($C44="",$I44=""),"",IF($L44&lt;&gt;"",$L44,$I44))</f>
        <v/>
      </c>
      <c r="N44" s="22">
        <f>IF(OR($C44="",$L44="",$I44=""),"",IF($L44&gt;=$I44,NETWORKDAYS($I44,$L44,Feries)-1,-(NETWORKDAYS($L44,$I44,Feries)-1)))</f>
        <v/>
      </c>
      <c r="O44" s="22">
        <f>IF(OR($C44="",$M44=""),"",IF(N($K44)&gt;=1,"Terminé",IF(OR(AND($L44&lt;&gt;"",$L44&gt;$I44),TODAY()&gt;$M44),"En retard",IF(TODAY()&gt;=$H44,"En cours","À venir"))))</f>
        <v/>
      </c>
      <c r="P44" s="18" t="n"/>
    </row>
    <row r="45">
      <c r="A45" s="17" t="n">
        <v>38</v>
      </c>
      <c r="B45" s="18" t="n"/>
      <c r="C45" s="18" t="n"/>
      <c r="D45" s="18" t="n"/>
      <c r="E45" s="17" t="n"/>
      <c r="F45" s="17" t="n"/>
      <c r="G45" s="17" t="n"/>
      <c r="H45" s="19">
        <f>IF($C45="","",IF($E45="",DateOS,IFERROR(WORKDAY(INDEX($M$8:$M$107,MATCH($E45,$A$8:$A$107,0)),IF(INDEX($G$8:$G$107,MATCH($E45,$A$8:$A$107,0))=0,0,1)+N($F45),Feries),"Préd. ?")))</f>
        <v/>
      </c>
      <c r="I45" s="19">
        <f>IF(OR($C45="",NOT(ISNUMBER($H45))),"",IF($G45=0,$H45,WORKDAY($H45,$G45-1,Feries)))</f>
        <v/>
      </c>
      <c r="J45" s="17" t="n"/>
      <c r="K45" s="20" t="n"/>
      <c r="L45" s="21" t="n"/>
      <c r="M45" s="19">
        <f>IF(OR($C45="",$I45=""),"",IF($L45&lt;&gt;"",$L45,$I45))</f>
        <v/>
      </c>
      <c r="N45" s="22">
        <f>IF(OR($C45="",$L45="",$I45=""),"",IF($L45&gt;=$I45,NETWORKDAYS($I45,$L45,Feries)-1,-(NETWORKDAYS($L45,$I45,Feries)-1)))</f>
        <v/>
      </c>
      <c r="O45" s="22">
        <f>IF(OR($C45="",$M45=""),"",IF(N($K45)&gt;=1,"Terminé",IF(OR(AND($L45&lt;&gt;"",$L45&gt;$I45),TODAY()&gt;$M45),"En retard",IF(TODAY()&gt;=$H45,"En cours","À venir"))))</f>
        <v/>
      </c>
      <c r="P45" s="18" t="n"/>
    </row>
    <row r="46">
      <c r="A46" s="17" t="n">
        <v>39</v>
      </c>
      <c r="B46" s="18" t="n"/>
      <c r="C46" s="18" t="n"/>
      <c r="D46" s="18" t="n"/>
      <c r="E46" s="17" t="n"/>
      <c r="F46" s="17" t="n"/>
      <c r="G46" s="17" t="n"/>
      <c r="H46" s="19">
        <f>IF($C46="","",IF($E46="",DateOS,IFERROR(WORKDAY(INDEX($M$8:$M$107,MATCH($E46,$A$8:$A$107,0)),IF(INDEX($G$8:$G$107,MATCH($E46,$A$8:$A$107,0))=0,0,1)+N($F46),Feries),"Préd. ?")))</f>
        <v/>
      </c>
      <c r="I46" s="19">
        <f>IF(OR($C46="",NOT(ISNUMBER($H46))),"",IF($G46=0,$H46,WORKDAY($H46,$G46-1,Feries)))</f>
        <v/>
      </c>
      <c r="J46" s="17" t="n"/>
      <c r="K46" s="20" t="n"/>
      <c r="L46" s="21" t="n"/>
      <c r="M46" s="19">
        <f>IF(OR($C46="",$I46=""),"",IF($L46&lt;&gt;"",$L46,$I46))</f>
        <v/>
      </c>
      <c r="N46" s="22">
        <f>IF(OR($C46="",$L46="",$I46=""),"",IF($L46&gt;=$I46,NETWORKDAYS($I46,$L46,Feries)-1,-(NETWORKDAYS($L46,$I46,Feries)-1)))</f>
        <v/>
      </c>
      <c r="O46" s="22">
        <f>IF(OR($C46="",$M46=""),"",IF(N($K46)&gt;=1,"Terminé",IF(OR(AND($L46&lt;&gt;"",$L46&gt;$I46),TODAY()&gt;$M46),"En retard",IF(TODAY()&gt;=$H46,"En cours","À venir"))))</f>
        <v/>
      </c>
      <c r="P46" s="18" t="n"/>
    </row>
    <row r="47">
      <c r="A47" s="17" t="n">
        <v>40</v>
      </c>
      <c r="B47" s="18" t="n"/>
      <c r="C47" s="18" t="n"/>
      <c r="D47" s="18" t="n"/>
      <c r="E47" s="17" t="n"/>
      <c r="F47" s="17" t="n"/>
      <c r="G47" s="17" t="n"/>
      <c r="H47" s="19">
        <f>IF($C47="","",IF($E47="",DateOS,IFERROR(WORKDAY(INDEX($M$8:$M$107,MATCH($E47,$A$8:$A$107,0)),IF(INDEX($G$8:$G$107,MATCH($E47,$A$8:$A$107,0))=0,0,1)+N($F47),Feries),"Préd. ?")))</f>
        <v/>
      </c>
      <c r="I47" s="19">
        <f>IF(OR($C47="",NOT(ISNUMBER($H47))),"",IF($G47=0,$H47,WORKDAY($H47,$G47-1,Feries)))</f>
        <v/>
      </c>
      <c r="J47" s="17" t="n"/>
      <c r="K47" s="20" t="n"/>
      <c r="L47" s="21" t="n"/>
      <c r="M47" s="19">
        <f>IF(OR($C47="",$I47=""),"",IF($L47&lt;&gt;"",$L47,$I47))</f>
        <v/>
      </c>
      <c r="N47" s="22">
        <f>IF(OR($C47="",$L47="",$I47=""),"",IF($L47&gt;=$I47,NETWORKDAYS($I47,$L47,Feries)-1,-(NETWORKDAYS($L47,$I47,Feries)-1)))</f>
        <v/>
      </c>
      <c r="O47" s="22">
        <f>IF(OR($C47="",$M47=""),"",IF(N($K47)&gt;=1,"Terminé",IF(OR(AND($L47&lt;&gt;"",$L47&gt;$I47),TODAY()&gt;$M47),"En retard",IF(TODAY()&gt;=$H47,"En cours","À venir"))))</f>
        <v/>
      </c>
      <c r="P47" s="18" t="n"/>
    </row>
    <row r="48">
      <c r="A48" s="17" t="n">
        <v>41</v>
      </c>
      <c r="B48" s="18" t="n"/>
      <c r="C48" s="18" t="n"/>
      <c r="D48" s="18" t="n"/>
      <c r="E48" s="17" t="n"/>
      <c r="F48" s="17" t="n"/>
      <c r="G48" s="17" t="n"/>
      <c r="H48" s="19">
        <f>IF($C48="","",IF($E48="",DateOS,IFERROR(WORKDAY(INDEX($M$8:$M$107,MATCH($E48,$A$8:$A$107,0)),IF(INDEX($G$8:$G$107,MATCH($E48,$A$8:$A$107,0))=0,0,1)+N($F48),Feries),"Préd. ?")))</f>
        <v/>
      </c>
      <c r="I48" s="19">
        <f>IF(OR($C48="",NOT(ISNUMBER($H48))),"",IF($G48=0,$H48,WORKDAY($H48,$G48-1,Feries)))</f>
        <v/>
      </c>
      <c r="J48" s="17" t="n"/>
      <c r="K48" s="20" t="n"/>
      <c r="L48" s="21" t="n"/>
      <c r="M48" s="19">
        <f>IF(OR($C48="",$I48=""),"",IF($L48&lt;&gt;"",$L48,$I48))</f>
        <v/>
      </c>
      <c r="N48" s="22">
        <f>IF(OR($C48="",$L48="",$I48=""),"",IF($L48&gt;=$I48,NETWORKDAYS($I48,$L48,Feries)-1,-(NETWORKDAYS($L48,$I48,Feries)-1)))</f>
        <v/>
      </c>
      <c r="O48" s="22">
        <f>IF(OR($C48="",$M48=""),"",IF(N($K48)&gt;=1,"Terminé",IF(OR(AND($L48&lt;&gt;"",$L48&gt;$I48),TODAY()&gt;$M48),"En retard",IF(TODAY()&gt;=$H48,"En cours","À venir"))))</f>
        <v/>
      </c>
      <c r="P48" s="18" t="n"/>
    </row>
    <row r="49">
      <c r="A49" s="17" t="n">
        <v>42</v>
      </c>
      <c r="B49" s="18" t="n"/>
      <c r="C49" s="18" t="n"/>
      <c r="D49" s="18" t="n"/>
      <c r="E49" s="17" t="n"/>
      <c r="F49" s="17" t="n"/>
      <c r="G49" s="17" t="n"/>
      <c r="H49" s="19">
        <f>IF($C49="","",IF($E49="",DateOS,IFERROR(WORKDAY(INDEX($M$8:$M$107,MATCH($E49,$A$8:$A$107,0)),IF(INDEX($G$8:$G$107,MATCH($E49,$A$8:$A$107,0))=0,0,1)+N($F49),Feries),"Préd. ?")))</f>
        <v/>
      </c>
      <c r="I49" s="19">
        <f>IF(OR($C49="",NOT(ISNUMBER($H49))),"",IF($G49=0,$H49,WORKDAY($H49,$G49-1,Feries)))</f>
        <v/>
      </c>
      <c r="J49" s="17" t="n"/>
      <c r="K49" s="20" t="n"/>
      <c r="L49" s="21" t="n"/>
      <c r="M49" s="19">
        <f>IF(OR($C49="",$I49=""),"",IF($L49&lt;&gt;"",$L49,$I49))</f>
        <v/>
      </c>
      <c r="N49" s="22">
        <f>IF(OR($C49="",$L49="",$I49=""),"",IF($L49&gt;=$I49,NETWORKDAYS($I49,$L49,Feries)-1,-(NETWORKDAYS($L49,$I49,Feries)-1)))</f>
        <v/>
      </c>
      <c r="O49" s="22">
        <f>IF(OR($C49="",$M49=""),"",IF(N($K49)&gt;=1,"Terminé",IF(OR(AND($L49&lt;&gt;"",$L49&gt;$I49),TODAY()&gt;$M49),"En retard",IF(TODAY()&gt;=$H49,"En cours","À venir"))))</f>
        <v/>
      </c>
      <c r="P49" s="18" t="n"/>
    </row>
    <row r="50">
      <c r="A50" s="17" t="n">
        <v>43</v>
      </c>
      <c r="B50" s="18" t="n"/>
      <c r="C50" s="18" t="n"/>
      <c r="D50" s="18" t="n"/>
      <c r="E50" s="17" t="n"/>
      <c r="F50" s="17" t="n"/>
      <c r="G50" s="17" t="n"/>
      <c r="H50" s="19">
        <f>IF($C50="","",IF($E50="",DateOS,IFERROR(WORKDAY(INDEX($M$8:$M$107,MATCH($E50,$A$8:$A$107,0)),IF(INDEX($G$8:$G$107,MATCH($E50,$A$8:$A$107,0))=0,0,1)+N($F50),Feries),"Préd. ?")))</f>
        <v/>
      </c>
      <c r="I50" s="19">
        <f>IF(OR($C50="",NOT(ISNUMBER($H50))),"",IF($G50=0,$H50,WORKDAY($H50,$G50-1,Feries)))</f>
        <v/>
      </c>
      <c r="J50" s="17" t="n"/>
      <c r="K50" s="20" t="n"/>
      <c r="L50" s="21" t="n"/>
      <c r="M50" s="19">
        <f>IF(OR($C50="",$I50=""),"",IF($L50&lt;&gt;"",$L50,$I50))</f>
        <v/>
      </c>
      <c r="N50" s="22">
        <f>IF(OR($C50="",$L50="",$I50=""),"",IF($L50&gt;=$I50,NETWORKDAYS($I50,$L50,Feries)-1,-(NETWORKDAYS($L50,$I50,Feries)-1)))</f>
        <v/>
      </c>
      <c r="O50" s="22">
        <f>IF(OR($C50="",$M50=""),"",IF(N($K50)&gt;=1,"Terminé",IF(OR(AND($L50&lt;&gt;"",$L50&gt;$I50),TODAY()&gt;$M50),"En retard",IF(TODAY()&gt;=$H50,"En cours","À venir"))))</f>
        <v/>
      </c>
      <c r="P50" s="18" t="n"/>
    </row>
    <row r="51">
      <c r="A51" s="17" t="n">
        <v>44</v>
      </c>
      <c r="B51" s="18" t="n"/>
      <c r="C51" s="18" t="n"/>
      <c r="D51" s="18" t="n"/>
      <c r="E51" s="17" t="n"/>
      <c r="F51" s="17" t="n"/>
      <c r="G51" s="17" t="n"/>
      <c r="H51" s="19">
        <f>IF($C51="","",IF($E51="",DateOS,IFERROR(WORKDAY(INDEX($M$8:$M$107,MATCH($E51,$A$8:$A$107,0)),IF(INDEX($G$8:$G$107,MATCH($E51,$A$8:$A$107,0))=0,0,1)+N($F51),Feries),"Préd. ?")))</f>
        <v/>
      </c>
      <c r="I51" s="19">
        <f>IF(OR($C51="",NOT(ISNUMBER($H51))),"",IF($G51=0,$H51,WORKDAY($H51,$G51-1,Feries)))</f>
        <v/>
      </c>
      <c r="J51" s="17" t="n"/>
      <c r="K51" s="20" t="n"/>
      <c r="L51" s="21" t="n"/>
      <c r="M51" s="19">
        <f>IF(OR($C51="",$I51=""),"",IF($L51&lt;&gt;"",$L51,$I51))</f>
        <v/>
      </c>
      <c r="N51" s="22">
        <f>IF(OR($C51="",$L51="",$I51=""),"",IF($L51&gt;=$I51,NETWORKDAYS($I51,$L51,Feries)-1,-(NETWORKDAYS($L51,$I51,Feries)-1)))</f>
        <v/>
      </c>
      <c r="O51" s="22">
        <f>IF(OR($C51="",$M51=""),"",IF(N($K51)&gt;=1,"Terminé",IF(OR(AND($L51&lt;&gt;"",$L51&gt;$I51),TODAY()&gt;$M51),"En retard",IF(TODAY()&gt;=$H51,"En cours","À venir"))))</f>
        <v/>
      </c>
      <c r="P51" s="18" t="n"/>
    </row>
    <row r="52">
      <c r="A52" s="17" t="n">
        <v>45</v>
      </c>
      <c r="B52" s="18" t="n"/>
      <c r="C52" s="18" t="n"/>
      <c r="D52" s="18" t="n"/>
      <c r="E52" s="17" t="n"/>
      <c r="F52" s="17" t="n"/>
      <c r="G52" s="17" t="n"/>
      <c r="H52" s="19">
        <f>IF($C52="","",IF($E52="",DateOS,IFERROR(WORKDAY(INDEX($M$8:$M$107,MATCH($E52,$A$8:$A$107,0)),IF(INDEX($G$8:$G$107,MATCH($E52,$A$8:$A$107,0))=0,0,1)+N($F52),Feries),"Préd. ?")))</f>
        <v/>
      </c>
      <c r="I52" s="19">
        <f>IF(OR($C52="",NOT(ISNUMBER($H52))),"",IF($G52=0,$H52,WORKDAY($H52,$G52-1,Feries)))</f>
        <v/>
      </c>
      <c r="J52" s="17" t="n"/>
      <c r="K52" s="20" t="n"/>
      <c r="L52" s="21" t="n"/>
      <c r="M52" s="19">
        <f>IF(OR($C52="",$I52=""),"",IF($L52&lt;&gt;"",$L52,$I52))</f>
        <v/>
      </c>
      <c r="N52" s="22">
        <f>IF(OR($C52="",$L52="",$I52=""),"",IF($L52&gt;=$I52,NETWORKDAYS($I52,$L52,Feries)-1,-(NETWORKDAYS($L52,$I52,Feries)-1)))</f>
        <v/>
      </c>
      <c r="O52" s="22">
        <f>IF(OR($C52="",$M52=""),"",IF(N($K52)&gt;=1,"Terminé",IF(OR(AND($L52&lt;&gt;"",$L52&gt;$I52),TODAY()&gt;$M52),"En retard",IF(TODAY()&gt;=$H52,"En cours","À venir"))))</f>
        <v/>
      </c>
      <c r="P52" s="18" t="n"/>
    </row>
    <row r="53">
      <c r="A53" s="17" t="n">
        <v>46</v>
      </c>
      <c r="B53" s="18" t="n"/>
      <c r="C53" s="18" t="n"/>
      <c r="D53" s="18" t="n"/>
      <c r="E53" s="17" t="n"/>
      <c r="F53" s="17" t="n"/>
      <c r="G53" s="17" t="n"/>
      <c r="H53" s="19">
        <f>IF($C53="","",IF($E53="",DateOS,IFERROR(WORKDAY(INDEX($M$8:$M$107,MATCH($E53,$A$8:$A$107,0)),IF(INDEX($G$8:$G$107,MATCH($E53,$A$8:$A$107,0))=0,0,1)+N($F53),Feries),"Préd. ?")))</f>
        <v/>
      </c>
      <c r="I53" s="19">
        <f>IF(OR($C53="",NOT(ISNUMBER($H53))),"",IF($G53=0,$H53,WORKDAY($H53,$G53-1,Feries)))</f>
        <v/>
      </c>
      <c r="J53" s="17" t="n"/>
      <c r="K53" s="20" t="n"/>
      <c r="L53" s="21" t="n"/>
      <c r="M53" s="19">
        <f>IF(OR($C53="",$I53=""),"",IF($L53&lt;&gt;"",$L53,$I53))</f>
        <v/>
      </c>
      <c r="N53" s="22">
        <f>IF(OR($C53="",$L53="",$I53=""),"",IF($L53&gt;=$I53,NETWORKDAYS($I53,$L53,Feries)-1,-(NETWORKDAYS($L53,$I53,Feries)-1)))</f>
        <v/>
      </c>
      <c r="O53" s="22">
        <f>IF(OR($C53="",$M53=""),"",IF(N($K53)&gt;=1,"Terminé",IF(OR(AND($L53&lt;&gt;"",$L53&gt;$I53),TODAY()&gt;$M53),"En retard",IF(TODAY()&gt;=$H53,"En cours","À venir"))))</f>
        <v/>
      </c>
      <c r="P53" s="18" t="n"/>
    </row>
    <row r="54">
      <c r="A54" s="17" t="n">
        <v>47</v>
      </c>
      <c r="B54" s="18" t="n"/>
      <c r="C54" s="18" t="n"/>
      <c r="D54" s="18" t="n"/>
      <c r="E54" s="17" t="n"/>
      <c r="F54" s="17" t="n"/>
      <c r="G54" s="17" t="n"/>
      <c r="H54" s="19">
        <f>IF($C54="","",IF($E54="",DateOS,IFERROR(WORKDAY(INDEX($M$8:$M$107,MATCH($E54,$A$8:$A$107,0)),IF(INDEX($G$8:$G$107,MATCH($E54,$A$8:$A$107,0))=0,0,1)+N($F54),Feries),"Préd. ?")))</f>
        <v/>
      </c>
      <c r="I54" s="19">
        <f>IF(OR($C54="",NOT(ISNUMBER($H54))),"",IF($G54=0,$H54,WORKDAY($H54,$G54-1,Feries)))</f>
        <v/>
      </c>
      <c r="J54" s="17" t="n"/>
      <c r="K54" s="20" t="n"/>
      <c r="L54" s="21" t="n"/>
      <c r="M54" s="19">
        <f>IF(OR($C54="",$I54=""),"",IF($L54&lt;&gt;"",$L54,$I54))</f>
        <v/>
      </c>
      <c r="N54" s="22">
        <f>IF(OR($C54="",$L54="",$I54=""),"",IF($L54&gt;=$I54,NETWORKDAYS($I54,$L54,Feries)-1,-(NETWORKDAYS($L54,$I54,Feries)-1)))</f>
        <v/>
      </c>
      <c r="O54" s="22">
        <f>IF(OR($C54="",$M54=""),"",IF(N($K54)&gt;=1,"Terminé",IF(OR(AND($L54&lt;&gt;"",$L54&gt;$I54),TODAY()&gt;$M54),"En retard",IF(TODAY()&gt;=$H54,"En cours","À venir"))))</f>
        <v/>
      </c>
      <c r="P54" s="18" t="n"/>
    </row>
    <row r="55">
      <c r="A55" s="17" t="n">
        <v>48</v>
      </c>
      <c r="B55" s="18" t="n"/>
      <c r="C55" s="18" t="n"/>
      <c r="D55" s="18" t="n"/>
      <c r="E55" s="17" t="n"/>
      <c r="F55" s="17" t="n"/>
      <c r="G55" s="17" t="n"/>
      <c r="H55" s="19">
        <f>IF($C55="","",IF($E55="",DateOS,IFERROR(WORKDAY(INDEX($M$8:$M$107,MATCH($E55,$A$8:$A$107,0)),IF(INDEX($G$8:$G$107,MATCH($E55,$A$8:$A$107,0))=0,0,1)+N($F55),Feries),"Préd. ?")))</f>
        <v/>
      </c>
      <c r="I55" s="19">
        <f>IF(OR($C55="",NOT(ISNUMBER($H55))),"",IF($G55=0,$H55,WORKDAY($H55,$G55-1,Feries)))</f>
        <v/>
      </c>
      <c r="J55" s="17" t="n"/>
      <c r="K55" s="20" t="n"/>
      <c r="L55" s="21" t="n"/>
      <c r="M55" s="19">
        <f>IF(OR($C55="",$I55=""),"",IF($L55&lt;&gt;"",$L55,$I55))</f>
        <v/>
      </c>
      <c r="N55" s="22">
        <f>IF(OR($C55="",$L55="",$I55=""),"",IF($L55&gt;=$I55,NETWORKDAYS($I55,$L55,Feries)-1,-(NETWORKDAYS($L55,$I55,Feries)-1)))</f>
        <v/>
      </c>
      <c r="O55" s="22">
        <f>IF(OR($C55="",$M55=""),"",IF(N($K55)&gt;=1,"Terminé",IF(OR(AND($L55&lt;&gt;"",$L55&gt;$I55),TODAY()&gt;$M55),"En retard",IF(TODAY()&gt;=$H55,"En cours","À venir"))))</f>
        <v/>
      </c>
      <c r="P55" s="18" t="n"/>
    </row>
    <row r="56">
      <c r="A56" s="17" t="n">
        <v>49</v>
      </c>
      <c r="B56" s="18" t="n"/>
      <c r="C56" s="18" t="n"/>
      <c r="D56" s="18" t="n"/>
      <c r="E56" s="17" t="n"/>
      <c r="F56" s="17" t="n"/>
      <c r="G56" s="17" t="n"/>
      <c r="H56" s="19">
        <f>IF($C56="","",IF($E56="",DateOS,IFERROR(WORKDAY(INDEX($M$8:$M$107,MATCH($E56,$A$8:$A$107,0)),IF(INDEX($G$8:$G$107,MATCH($E56,$A$8:$A$107,0))=0,0,1)+N($F56),Feries),"Préd. ?")))</f>
        <v/>
      </c>
      <c r="I56" s="19">
        <f>IF(OR($C56="",NOT(ISNUMBER($H56))),"",IF($G56=0,$H56,WORKDAY($H56,$G56-1,Feries)))</f>
        <v/>
      </c>
      <c r="J56" s="17" t="n"/>
      <c r="K56" s="20" t="n"/>
      <c r="L56" s="21" t="n"/>
      <c r="M56" s="19">
        <f>IF(OR($C56="",$I56=""),"",IF($L56&lt;&gt;"",$L56,$I56))</f>
        <v/>
      </c>
      <c r="N56" s="22">
        <f>IF(OR($C56="",$L56="",$I56=""),"",IF($L56&gt;=$I56,NETWORKDAYS($I56,$L56,Feries)-1,-(NETWORKDAYS($L56,$I56,Feries)-1)))</f>
        <v/>
      </c>
      <c r="O56" s="22">
        <f>IF(OR($C56="",$M56=""),"",IF(N($K56)&gt;=1,"Terminé",IF(OR(AND($L56&lt;&gt;"",$L56&gt;$I56),TODAY()&gt;$M56),"En retard",IF(TODAY()&gt;=$H56,"En cours","À venir"))))</f>
        <v/>
      </c>
      <c r="P56" s="18" t="n"/>
    </row>
    <row r="57">
      <c r="A57" s="17" t="n">
        <v>50</v>
      </c>
      <c r="B57" s="18" t="n"/>
      <c r="C57" s="18" t="n"/>
      <c r="D57" s="18" t="n"/>
      <c r="E57" s="17" t="n"/>
      <c r="F57" s="17" t="n"/>
      <c r="G57" s="17" t="n"/>
      <c r="H57" s="19">
        <f>IF($C57="","",IF($E57="",DateOS,IFERROR(WORKDAY(INDEX($M$8:$M$107,MATCH($E57,$A$8:$A$107,0)),IF(INDEX($G$8:$G$107,MATCH($E57,$A$8:$A$107,0))=0,0,1)+N($F57),Feries),"Préd. ?")))</f>
        <v/>
      </c>
      <c r="I57" s="19">
        <f>IF(OR($C57="",NOT(ISNUMBER($H57))),"",IF($G57=0,$H57,WORKDAY($H57,$G57-1,Feries)))</f>
        <v/>
      </c>
      <c r="J57" s="17" t="n"/>
      <c r="K57" s="20" t="n"/>
      <c r="L57" s="21" t="n"/>
      <c r="M57" s="19">
        <f>IF(OR($C57="",$I57=""),"",IF($L57&lt;&gt;"",$L57,$I57))</f>
        <v/>
      </c>
      <c r="N57" s="22">
        <f>IF(OR($C57="",$L57="",$I57=""),"",IF($L57&gt;=$I57,NETWORKDAYS($I57,$L57,Feries)-1,-(NETWORKDAYS($L57,$I57,Feries)-1)))</f>
        <v/>
      </c>
      <c r="O57" s="22">
        <f>IF(OR($C57="",$M57=""),"",IF(N($K57)&gt;=1,"Terminé",IF(OR(AND($L57&lt;&gt;"",$L57&gt;$I57),TODAY()&gt;$M57),"En retard",IF(TODAY()&gt;=$H57,"En cours","À venir"))))</f>
        <v/>
      </c>
      <c r="P57" s="18" t="n"/>
    </row>
    <row r="58">
      <c r="A58" s="17" t="n">
        <v>51</v>
      </c>
      <c r="B58" s="18" t="n"/>
      <c r="C58" s="18" t="n"/>
      <c r="D58" s="18" t="n"/>
      <c r="E58" s="17" t="n"/>
      <c r="F58" s="17" t="n"/>
      <c r="G58" s="17" t="n"/>
      <c r="H58" s="19">
        <f>IF($C58="","",IF($E58="",DateOS,IFERROR(WORKDAY(INDEX($M$8:$M$107,MATCH($E58,$A$8:$A$107,0)),IF(INDEX($G$8:$G$107,MATCH($E58,$A$8:$A$107,0))=0,0,1)+N($F58),Feries),"Préd. ?")))</f>
        <v/>
      </c>
      <c r="I58" s="19">
        <f>IF(OR($C58="",NOT(ISNUMBER($H58))),"",IF($G58=0,$H58,WORKDAY($H58,$G58-1,Feries)))</f>
        <v/>
      </c>
      <c r="J58" s="17" t="n"/>
      <c r="K58" s="20" t="n"/>
      <c r="L58" s="21" t="n"/>
      <c r="M58" s="19">
        <f>IF(OR($C58="",$I58=""),"",IF($L58&lt;&gt;"",$L58,$I58))</f>
        <v/>
      </c>
      <c r="N58" s="22">
        <f>IF(OR($C58="",$L58="",$I58=""),"",IF($L58&gt;=$I58,NETWORKDAYS($I58,$L58,Feries)-1,-(NETWORKDAYS($L58,$I58,Feries)-1)))</f>
        <v/>
      </c>
      <c r="O58" s="22">
        <f>IF(OR($C58="",$M58=""),"",IF(N($K58)&gt;=1,"Terminé",IF(OR(AND($L58&lt;&gt;"",$L58&gt;$I58),TODAY()&gt;$M58),"En retard",IF(TODAY()&gt;=$H58,"En cours","À venir"))))</f>
        <v/>
      </c>
      <c r="P58" s="18" t="n"/>
    </row>
    <row r="59">
      <c r="A59" s="17" t="n">
        <v>52</v>
      </c>
      <c r="B59" s="18" t="n"/>
      <c r="C59" s="18" t="n"/>
      <c r="D59" s="18" t="n"/>
      <c r="E59" s="17" t="n"/>
      <c r="F59" s="17" t="n"/>
      <c r="G59" s="17" t="n"/>
      <c r="H59" s="19">
        <f>IF($C59="","",IF($E59="",DateOS,IFERROR(WORKDAY(INDEX($M$8:$M$107,MATCH($E59,$A$8:$A$107,0)),IF(INDEX($G$8:$G$107,MATCH($E59,$A$8:$A$107,0))=0,0,1)+N($F59),Feries),"Préd. ?")))</f>
        <v/>
      </c>
      <c r="I59" s="19">
        <f>IF(OR($C59="",NOT(ISNUMBER($H59))),"",IF($G59=0,$H59,WORKDAY($H59,$G59-1,Feries)))</f>
        <v/>
      </c>
      <c r="J59" s="17" t="n"/>
      <c r="K59" s="20" t="n"/>
      <c r="L59" s="21" t="n"/>
      <c r="M59" s="19">
        <f>IF(OR($C59="",$I59=""),"",IF($L59&lt;&gt;"",$L59,$I59))</f>
        <v/>
      </c>
      <c r="N59" s="22">
        <f>IF(OR($C59="",$L59="",$I59=""),"",IF($L59&gt;=$I59,NETWORKDAYS($I59,$L59,Feries)-1,-(NETWORKDAYS($L59,$I59,Feries)-1)))</f>
        <v/>
      </c>
      <c r="O59" s="22">
        <f>IF(OR($C59="",$M59=""),"",IF(N($K59)&gt;=1,"Terminé",IF(OR(AND($L59&lt;&gt;"",$L59&gt;$I59),TODAY()&gt;$M59),"En retard",IF(TODAY()&gt;=$H59,"En cours","À venir"))))</f>
        <v/>
      </c>
      <c r="P59" s="18" t="n"/>
    </row>
    <row r="60">
      <c r="A60" s="17" t="n">
        <v>53</v>
      </c>
      <c r="B60" s="18" t="n"/>
      <c r="C60" s="18" t="n"/>
      <c r="D60" s="18" t="n"/>
      <c r="E60" s="17" t="n"/>
      <c r="F60" s="17" t="n"/>
      <c r="G60" s="17" t="n"/>
      <c r="H60" s="19">
        <f>IF($C60="","",IF($E60="",DateOS,IFERROR(WORKDAY(INDEX($M$8:$M$107,MATCH($E60,$A$8:$A$107,0)),IF(INDEX($G$8:$G$107,MATCH($E60,$A$8:$A$107,0))=0,0,1)+N($F60),Feries),"Préd. ?")))</f>
        <v/>
      </c>
      <c r="I60" s="19">
        <f>IF(OR($C60="",NOT(ISNUMBER($H60))),"",IF($G60=0,$H60,WORKDAY($H60,$G60-1,Feries)))</f>
        <v/>
      </c>
      <c r="J60" s="17" t="n"/>
      <c r="K60" s="20" t="n"/>
      <c r="L60" s="21" t="n"/>
      <c r="M60" s="19">
        <f>IF(OR($C60="",$I60=""),"",IF($L60&lt;&gt;"",$L60,$I60))</f>
        <v/>
      </c>
      <c r="N60" s="22">
        <f>IF(OR($C60="",$L60="",$I60=""),"",IF($L60&gt;=$I60,NETWORKDAYS($I60,$L60,Feries)-1,-(NETWORKDAYS($L60,$I60,Feries)-1)))</f>
        <v/>
      </c>
      <c r="O60" s="22">
        <f>IF(OR($C60="",$M60=""),"",IF(N($K60)&gt;=1,"Terminé",IF(OR(AND($L60&lt;&gt;"",$L60&gt;$I60),TODAY()&gt;$M60),"En retard",IF(TODAY()&gt;=$H60,"En cours","À venir"))))</f>
        <v/>
      </c>
      <c r="P60" s="18" t="n"/>
    </row>
    <row r="61">
      <c r="A61" s="17" t="n">
        <v>54</v>
      </c>
      <c r="B61" s="18" t="n"/>
      <c r="C61" s="18" t="n"/>
      <c r="D61" s="18" t="n"/>
      <c r="E61" s="17" t="n"/>
      <c r="F61" s="17" t="n"/>
      <c r="G61" s="17" t="n"/>
      <c r="H61" s="19">
        <f>IF($C61="","",IF($E61="",DateOS,IFERROR(WORKDAY(INDEX($M$8:$M$107,MATCH($E61,$A$8:$A$107,0)),IF(INDEX($G$8:$G$107,MATCH($E61,$A$8:$A$107,0))=0,0,1)+N($F61),Feries),"Préd. ?")))</f>
        <v/>
      </c>
      <c r="I61" s="19">
        <f>IF(OR($C61="",NOT(ISNUMBER($H61))),"",IF($G61=0,$H61,WORKDAY($H61,$G61-1,Feries)))</f>
        <v/>
      </c>
      <c r="J61" s="17" t="n"/>
      <c r="K61" s="20" t="n"/>
      <c r="L61" s="21" t="n"/>
      <c r="M61" s="19">
        <f>IF(OR($C61="",$I61=""),"",IF($L61&lt;&gt;"",$L61,$I61))</f>
        <v/>
      </c>
      <c r="N61" s="22">
        <f>IF(OR($C61="",$L61="",$I61=""),"",IF($L61&gt;=$I61,NETWORKDAYS($I61,$L61,Feries)-1,-(NETWORKDAYS($L61,$I61,Feries)-1)))</f>
        <v/>
      </c>
      <c r="O61" s="22">
        <f>IF(OR($C61="",$M61=""),"",IF(N($K61)&gt;=1,"Terminé",IF(OR(AND($L61&lt;&gt;"",$L61&gt;$I61),TODAY()&gt;$M61),"En retard",IF(TODAY()&gt;=$H61,"En cours","À venir"))))</f>
        <v/>
      </c>
      <c r="P61" s="18" t="n"/>
    </row>
    <row r="62">
      <c r="A62" s="17" t="n">
        <v>55</v>
      </c>
      <c r="B62" s="18" t="n"/>
      <c r="C62" s="18" t="n"/>
      <c r="D62" s="18" t="n"/>
      <c r="E62" s="17" t="n"/>
      <c r="F62" s="17" t="n"/>
      <c r="G62" s="17" t="n"/>
      <c r="H62" s="19">
        <f>IF($C62="","",IF($E62="",DateOS,IFERROR(WORKDAY(INDEX($M$8:$M$107,MATCH($E62,$A$8:$A$107,0)),IF(INDEX($G$8:$G$107,MATCH($E62,$A$8:$A$107,0))=0,0,1)+N($F62),Feries),"Préd. ?")))</f>
        <v/>
      </c>
      <c r="I62" s="19">
        <f>IF(OR($C62="",NOT(ISNUMBER($H62))),"",IF($G62=0,$H62,WORKDAY($H62,$G62-1,Feries)))</f>
        <v/>
      </c>
      <c r="J62" s="17" t="n"/>
      <c r="K62" s="20" t="n"/>
      <c r="L62" s="21" t="n"/>
      <c r="M62" s="19">
        <f>IF(OR($C62="",$I62=""),"",IF($L62&lt;&gt;"",$L62,$I62))</f>
        <v/>
      </c>
      <c r="N62" s="22">
        <f>IF(OR($C62="",$L62="",$I62=""),"",IF($L62&gt;=$I62,NETWORKDAYS($I62,$L62,Feries)-1,-(NETWORKDAYS($L62,$I62,Feries)-1)))</f>
        <v/>
      </c>
      <c r="O62" s="22">
        <f>IF(OR($C62="",$M62=""),"",IF(N($K62)&gt;=1,"Terminé",IF(OR(AND($L62&lt;&gt;"",$L62&gt;$I62),TODAY()&gt;$M62),"En retard",IF(TODAY()&gt;=$H62,"En cours","À venir"))))</f>
        <v/>
      </c>
      <c r="P62" s="18" t="n"/>
    </row>
    <row r="63">
      <c r="A63" s="17" t="n">
        <v>56</v>
      </c>
      <c r="B63" s="18" t="n"/>
      <c r="C63" s="18" t="n"/>
      <c r="D63" s="18" t="n"/>
      <c r="E63" s="17" t="n"/>
      <c r="F63" s="17" t="n"/>
      <c r="G63" s="17" t="n"/>
      <c r="H63" s="19">
        <f>IF($C63="","",IF($E63="",DateOS,IFERROR(WORKDAY(INDEX($M$8:$M$107,MATCH($E63,$A$8:$A$107,0)),IF(INDEX($G$8:$G$107,MATCH($E63,$A$8:$A$107,0))=0,0,1)+N($F63),Feries),"Préd. ?")))</f>
        <v/>
      </c>
      <c r="I63" s="19">
        <f>IF(OR($C63="",NOT(ISNUMBER($H63))),"",IF($G63=0,$H63,WORKDAY($H63,$G63-1,Feries)))</f>
        <v/>
      </c>
      <c r="J63" s="17" t="n"/>
      <c r="K63" s="20" t="n"/>
      <c r="L63" s="21" t="n"/>
      <c r="M63" s="19">
        <f>IF(OR($C63="",$I63=""),"",IF($L63&lt;&gt;"",$L63,$I63))</f>
        <v/>
      </c>
      <c r="N63" s="22">
        <f>IF(OR($C63="",$L63="",$I63=""),"",IF($L63&gt;=$I63,NETWORKDAYS($I63,$L63,Feries)-1,-(NETWORKDAYS($L63,$I63,Feries)-1)))</f>
        <v/>
      </c>
      <c r="O63" s="22">
        <f>IF(OR($C63="",$M63=""),"",IF(N($K63)&gt;=1,"Terminé",IF(OR(AND($L63&lt;&gt;"",$L63&gt;$I63),TODAY()&gt;$M63),"En retard",IF(TODAY()&gt;=$H63,"En cours","À venir"))))</f>
        <v/>
      </c>
      <c r="P63" s="18" t="n"/>
    </row>
    <row r="64">
      <c r="A64" s="17" t="n">
        <v>57</v>
      </c>
      <c r="B64" s="18" t="n"/>
      <c r="C64" s="18" t="n"/>
      <c r="D64" s="18" t="n"/>
      <c r="E64" s="17" t="n"/>
      <c r="F64" s="17" t="n"/>
      <c r="G64" s="17" t="n"/>
      <c r="H64" s="19">
        <f>IF($C64="","",IF($E64="",DateOS,IFERROR(WORKDAY(INDEX($M$8:$M$107,MATCH($E64,$A$8:$A$107,0)),IF(INDEX($G$8:$G$107,MATCH($E64,$A$8:$A$107,0))=0,0,1)+N($F64),Feries),"Préd. ?")))</f>
        <v/>
      </c>
      <c r="I64" s="19">
        <f>IF(OR($C64="",NOT(ISNUMBER($H64))),"",IF($G64=0,$H64,WORKDAY($H64,$G64-1,Feries)))</f>
        <v/>
      </c>
      <c r="J64" s="17" t="n"/>
      <c r="K64" s="20" t="n"/>
      <c r="L64" s="21" t="n"/>
      <c r="M64" s="19">
        <f>IF(OR($C64="",$I64=""),"",IF($L64&lt;&gt;"",$L64,$I64))</f>
        <v/>
      </c>
      <c r="N64" s="22">
        <f>IF(OR($C64="",$L64="",$I64=""),"",IF($L64&gt;=$I64,NETWORKDAYS($I64,$L64,Feries)-1,-(NETWORKDAYS($L64,$I64,Feries)-1)))</f>
        <v/>
      </c>
      <c r="O64" s="22">
        <f>IF(OR($C64="",$M64=""),"",IF(N($K64)&gt;=1,"Terminé",IF(OR(AND($L64&lt;&gt;"",$L64&gt;$I64),TODAY()&gt;$M64),"En retard",IF(TODAY()&gt;=$H64,"En cours","À venir"))))</f>
        <v/>
      </c>
      <c r="P64" s="18" t="n"/>
    </row>
    <row r="65">
      <c r="A65" s="17" t="n">
        <v>58</v>
      </c>
      <c r="B65" s="18" t="n"/>
      <c r="C65" s="18" t="n"/>
      <c r="D65" s="18" t="n"/>
      <c r="E65" s="17" t="n"/>
      <c r="F65" s="17" t="n"/>
      <c r="G65" s="17" t="n"/>
      <c r="H65" s="19">
        <f>IF($C65="","",IF($E65="",DateOS,IFERROR(WORKDAY(INDEX($M$8:$M$107,MATCH($E65,$A$8:$A$107,0)),IF(INDEX($G$8:$G$107,MATCH($E65,$A$8:$A$107,0))=0,0,1)+N($F65),Feries),"Préd. ?")))</f>
        <v/>
      </c>
      <c r="I65" s="19">
        <f>IF(OR($C65="",NOT(ISNUMBER($H65))),"",IF($G65=0,$H65,WORKDAY($H65,$G65-1,Feries)))</f>
        <v/>
      </c>
      <c r="J65" s="17" t="n"/>
      <c r="K65" s="20" t="n"/>
      <c r="L65" s="21" t="n"/>
      <c r="M65" s="19">
        <f>IF(OR($C65="",$I65=""),"",IF($L65&lt;&gt;"",$L65,$I65))</f>
        <v/>
      </c>
      <c r="N65" s="22">
        <f>IF(OR($C65="",$L65="",$I65=""),"",IF($L65&gt;=$I65,NETWORKDAYS($I65,$L65,Feries)-1,-(NETWORKDAYS($L65,$I65,Feries)-1)))</f>
        <v/>
      </c>
      <c r="O65" s="22">
        <f>IF(OR($C65="",$M65=""),"",IF(N($K65)&gt;=1,"Terminé",IF(OR(AND($L65&lt;&gt;"",$L65&gt;$I65),TODAY()&gt;$M65),"En retard",IF(TODAY()&gt;=$H65,"En cours","À venir"))))</f>
        <v/>
      </c>
      <c r="P65" s="18" t="n"/>
    </row>
    <row r="66">
      <c r="A66" s="17" t="n">
        <v>59</v>
      </c>
      <c r="B66" s="18" t="n"/>
      <c r="C66" s="18" t="n"/>
      <c r="D66" s="18" t="n"/>
      <c r="E66" s="17" t="n"/>
      <c r="F66" s="17" t="n"/>
      <c r="G66" s="17" t="n"/>
      <c r="H66" s="19">
        <f>IF($C66="","",IF($E66="",DateOS,IFERROR(WORKDAY(INDEX($M$8:$M$107,MATCH($E66,$A$8:$A$107,0)),IF(INDEX($G$8:$G$107,MATCH($E66,$A$8:$A$107,0))=0,0,1)+N($F66),Feries),"Préd. ?")))</f>
        <v/>
      </c>
      <c r="I66" s="19">
        <f>IF(OR($C66="",NOT(ISNUMBER($H66))),"",IF($G66=0,$H66,WORKDAY($H66,$G66-1,Feries)))</f>
        <v/>
      </c>
      <c r="J66" s="17" t="n"/>
      <c r="K66" s="20" t="n"/>
      <c r="L66" s="21" t="n"/>
      <c r="M66" s="19">
        <f>IF(OR($C66="",$I66=""),"",IF($L66&lt;&gt;"",$L66,$I66))</f>
        <v/>
      </c>
      <c r="N66" s="22">
        <f>IF(OR($C66="",$L66="",$I66=""),"",IF($L66&gt;=$I66,NETWORKDAYS($I66,$L66,Feries)-1,-(NETWORKDAYS($L66,$I66,Feries)-1)))</f>
        <v/>
      </c>
      <c r="O66" s="22">
        <f>IF(OR($C66="",$M66=""),"",IF(N($K66)&gt;=1,"Terminé",IF(OR(AND($L66&lt;&gt;"",$L66&gt;$I66),TODAY()&gt;$M66),"En retard",IF(TODAY()&gt;=$H66,"En cours","À venir"))))</f>
        <v/>
      </c>
      <c r="P66" s="18" t="n"/>
    </row>
    <row r="67">
      <c r="A67" s="17" t="n">
        <v>60</v>
      </c>
      <c r="B67" s="18" t="n"/>
      <c r="C67" s="18" t="n"/>
      <c r="D67" s="18" t="n"/>
      <c r="E67" s="17" t="n"/>
      <c r="F67" s="17" t="n"/>
      <c r="G67" s="17" t="n"/>
      <c r="H67" s="19">
        <f>IF($C67="","",IF($E67="",DateOS,IFERROR(WORKDAY(INDEX($M$8:$M$107,MATCH($E67,$A$8:$A$107,0)),IF(INDEX($G$8:$G$107,MATCH($E67,$A$8:$A$107,0))=0,0,1)+N($F67),Feries),"Préd. ?")))</f>
        <v/>
      </c>
      <c r="I67" s="19">
        <f>IF(OR($C67="",NOT(ISNUMBER($H67))),"",IF($G67=0,$H67,WORKDAY($H67,$G67-1,Feries)))</f>
        <v/>
      </c>
      <c r="J67" s="17" t="n"/>
      <c r="K67" s="20" t="n"/>
      <c r="L67" s="21" t="n"/>
      <c r="M67" s="19">
        <f>IF(OR($C67="",$I67=""),"",IF($L67&lt;&gt;"",$L67,$I67))</f>
        <v/>
      </c>
      <c r="N67" s="22">
        <f>IF(OR($C67="",$L67="",$I67=""),"",IF($L67&gt;=$I67,NETWORKDAYS($I67,$L67,Feries)-1,-(NETWORKDAYS($L67,$I67,Feries)-1)))</f>
        <v/>
      </c>
      <c r="O67" s="22">
        <f>IF(OR($C67="",$M67=""),"",IF(N($K67)&gt;=1,"Terminé",IF(OR(AND($L67&lt;&gt;"",$L67&gt;$I67),TODAY()&gt;$M67),"En retard",IF(TODAY()&gt;=$H67,"En cours","À venir"))))</f>
        <v/>
      </c>
      <c r="P67" s="18" t="n"/>
    </row>
    <row r="68">
      <c r="A68" s="17" t="n">
        <v>61</v>
      </c>
      <c r="B68" s="18" t="n"/>
      <c r="C68" s="18" t="n"/>
      <c r="D68" s="18" t="n"/>
      <c r="E68" s="17" t="n"/>
      <c r="F68" s="17" t="n"/>
      <c r="G68" s="17" t="n"/>
      <c r="H68" s="19">
        <f>IF($C68="","",IF($E68="",DateOS,IFERROR(WORKDAY(INDEX($M$8:$M$107,MATCH($E68,$A$8:$A$107,0)),IF(INDEX($G$8:$G$107,MATCH($E68,$A$8:$A$107,0))=0,0,1)+N($F68),Feries),"Préd. ?")))</f>
        <v/>
      </c>
      <c r="I68" s="19">
        <f>IF(OR($C68="",NOT(ISNUMBER($H68))),"",IF($G68=0,$H68,WORKDAY($H68,$G68-1,Feries)))</f>
        <v/>
      </c>
      <c r="J68" s="17" t="n"/>
      <c r="K68" s="20" t="n"/>
      <c r="L68" s="21" t="n"/>
      <c r="M68" s="19">
        <f>IF(OR($C68="",$I68=""),"",IF($L68&lt;&gt;"",$L68,$I68))</f>
        <v/>
      </c>
      <c r="N68" s="22">
        <f>IF(OR($C68="",$L68="",$I68=""),"",IF($L68&gt;=$I68,NETWORKDAYS($I68,$L68,Feries)-1,-(NETWORKDAYS($L68,$I68,Feries)-1)))</f>
        <v/>
      </c>
      <c r="O68" s="22">
        <f>IF(OR($C68="",$M68=""),"",IF(N($K68)&gt;=1,"Terminé",IF(OR(AND($L68&lt;&gt;"",$L68&gt;$I68),TODAY()&gt;$M68),"En retard",IF(TODAY()&gt;=$H68,"En cours","À venir"))))</f>
        <v/>
      </c>
      <c r="P68" s="18" t="n"/>
    </row>
    <row r="69">
      <c r="A69" s="17" t="n">
        <v>62</v>
      </c>
      <c r="B69" s="18" t="n"/>
      <c r="C69" s="18" t="n"/>
      <c r="D69" s="18" t="n"/>
      <c r="E69" s="17" t="n"/>
      <c r="F69" s="17" t="n"/>
      <c r="G69" s="17" t="n"/>
      <c r="H69" s="19">
        <f>IF($C69="","",IF($E69="",DateOS,IFERROR(WORKDAY(INDEX($M$8:$M$107,MATCH($E69,$A$8:$A$107,0)),IF(INDEX($G$8:$G$107,MATCH($E69,$A$8:$A$107,0))=0,0,1)+N($F69),Feries),"Préd. ?")))</f>
        <v/>
      </c>
      <c r="I69" s="19">
        <f>IF(OR($C69="",NOT(ISNUMBER($H69))),"",IF($G69=0,$H69,WORKDAY($H69,$G69-1,Feries)))</f>
        <v/>
      </c>
      <c r="J69" s="17" t="n"/>
      <c r="K69" s="20" t="n"/>
      <c r="L69" s="21" t="n"/>
      <c r="M69" s="19">
        <f>IF(OR($C69="",$I69=""),"",IF($L69&lt;&gt;"",$L69,$I69))</f>
        <v/>
      </c>
      <c r="N69" s="22">
        <f>IF(OR($C69="",$L69="",$I69=""),"",IF($L69&gt;=$I69,NETWORKDAYS($I69,$L69,Feries)-1,-(NETWORKDAYS($L69,$I69,Feries)-1)))</f>
        <v/>
      </c>
      <c r="O69" s="22">
        <f>IF(OR($C69="",$M69=""),"",IF(N($K69)&gt;=1,"Terminé",IF(OR(AND($L69&lt;&gt;"",$L69&gt;$I69),TODAY()&gt;$M69),"En retard",IF(TODAY()&gt;=$H69,"En cours","À venir"))))</f>
        <v/>
      </c>
      <c r="P69" s="18" t="n"/>
    </row>
    <row r="70">
      <c r="A70" s="17" t="n">
        <v>63</v>
      </c>
      <c r="B70" s="18" t="n"/>
      <c r="C70" s="18" t="n"/>
      <c r="D70" s="18" t="n"/>
      <c r="E70" s="17" t="n"/>
      <c r="F70" s="17" t="n"/>
      <c r="G70" s="17" t="n"/>
      <c r="H70" s="19">
        <f>IF($C70="","",IF($E70="",DateOS,IFERROR(WORKDAY(INDEX($M$8:$M$107,MATCH($E70,$A$8:$A$107,0)),IF(INDEX($G$8:$G$107,MATCH($E70,$A$8:$A$107,0))=0,0,1)+N($F70),Feries),"Préd. ?")))</f>
        <v/>
      </c>
      <c r="I70" s="19">
        <f>IF(OR($C70="",NOT(ISNUMBER($H70))),"",IF($G70=0,$H70,WORKDAY($H70,$G70-1,Feries)))</f>
        <v/>
      </c>
      <c r="J70" s="17" t="n"/>
      <c r="K70" s="20" t="n"/>
      <c r="L70" s="21" t="n"/>
      <c r="M70" s="19">
        <f>IF(OR($C70="",$I70=""),"",IF($L70&lt;&gt;"",$L70,$I70))</f>
        <v/>
      </c>
      <c r="N70" s="22">
        <f>IF(OR($C70="",$L70="",$I70=""),"",IF($L70&gt;=$I70,NETWORKDAYS($I70,$L70,Feries)-1,-(NETWORKDAYS($L70,$I70,Feries)-1)))</f>
        <v/>
      </c>
      <c r="O70" s="22">
        <f>IF(OR($C70="",$M70=""),"",IF(N($K70)&gt;=1,"Terminé",IF(OR(AND($L70&lt;&gt;"",$L70&gt;$I70),TODAY()&gt;$M70),"En retard",IF(TODAY()&gt;=$H70,"En cours","À venir"))))</f>
        <v/>
      </c>
      <c r="P70" s="18" t="n"/>
    </row>
    <row r="71">
      <c r="A71" s="17" t="n">
        <v>64</v>
      </c>
      <c r="B71" s="18" t="n"/>
      <c r="C71" s="18" t="n"/>
      <c r="D71" s="18" t="n"/>
      <c r="E71" s="17" t="n"/>
      <c r="F71" s="17" t="n"/>
      <c r="G71" s="17" t="n"/>
      <c r="H71" s="19">
        <f>IF($C71="","",IF($E71="",DateOS,IFERROR(WORKDAY(INDEX($M$8:$M$107,MATCH($E71,$A$8:$A$107,0)),IF(INDEX($G$8:$G$107,MATCH($E71,$A$8:$A$107,0))=0,0,1)+N($F71),Feries),"Préd. ?")))</f>
        <v/>
      </c>
      <c r="I71" s="19">
        <f>IF(OR($C71="",NOT(ISNUMBER($H71))),"",IF($G71=0,$H71,WORKDAY($H71,$G71-1,Feries)))</f>
        <v/>
      </c>
      <c r="J71" s="17" t="n"/>
      <c r="K71" s="20" t="n"/>
      <c r="L71" s="21" t="n"/>
      <c r="M71" s="19">
        <f>IF(OR($C71="",$I71=""),"",IF($L71&lt;&gt;"",$L71,$I71))</f>
        <v/>
      </c>
      <c r="N71" s="22">
        <f>IF(OR($C71="",$L71="",$I71=""),"",IF($L71&gt;=$I71,NETWORKDAYS($I71,$L71,Feries)-1,-(NETWORKDAYS($L71,$I71,Feries)-1)))</f>
        <v/>
      </c>
      <c r="O71" s="22">
        <f>IF(OR($C71="",$M71=""),"",IF(N($K71)&gt;=1,"Terminé",IF(OR(AND($L71&lt;&gt;"",$L71&gt;$I71),TODAY()&gt;$M71),"En retard",IF(TODAY()&gt;=$H71,"En cours","À venir"))))</f>
        <v/>
      </c>
      <c r="P71" s="18" t="n"/>
    </row>
    <row r="72">
      <c r="A72" s="17" t="n">
        <v>65</v>
      </c>
      <c r="B72" s="18" t="n"/>
      <c r="C72" s="18" t="n"/>
      <c r="D72" s="18" t="n"/>
      <c r="E72" s="17" t="n"/>
      <c r="F72" s="17" t="n"/>
      <c r="G72" s="17" t="n"/>
      <c r="H72" s="19">
        <f>IF($C72="","",IF($E72="",DateOS,IFERROR(WORKDAY(INDEX($M$8:$M$107,MATCH($E72,$A$8:$A$107,0)),IF(INDEX($G$8:$G$107,MATCH($E72,$A$8:$A$107,0))=0,0,1)+N($F72),Feries),"Préd. ?")))</f>
        <v/>
      </c>
      <c r="I72" s="19">
        <f>IF(OR($C72="",NOT(ISNUMBER($H72))),"",IF($G72=0,$H72,WORKDAY($H72,$G72-1,Feries)))</f>
        <v/>
      </c>
      <c r="J72" s="17" t="n"/>
      <c r="K72" s="20" t="n"/>
      <c r="L72" s="21" t="n"/>
      <c r="M72" s="19">
        <f>IF(OR($C72="",$I72=""),"",IF($L72&lt;&gt;"",$L72,$I72))</f>
        <v/>
      </c>
      <c r="N72" s="22">
        <f>IF(OR($C72="",$L72="",$I72=""),"",IF($L72&gt;=$I72,NETWORKDAYS($I72,$L72,Feries)-1,-(NETWORKDAYS($L72,$I72,Feries)-1)))</f>
        <v/>
      </c>
      <c r="O72" s="22">
        <f>IF(OR($C72="",$M72=""),"",IF(N($K72)&gt;=1,"Terminé",IF(OR(AND($L72&lt;&gt;"",$L72&gt;$I72),TODAY()&gt;$M72),"En retard",IF(TODAY()&gt;=$H72,"En cours","À venir"))))</f>
        <v/>
      </c>
      <c r="P72" s="18" t="n"/>
    </row>
    <row r="73">
      <c r="A73" s="17" t="n">
        <v>66</v>
      </c>
      <c r="B73" s="18" t="n"/>
      <c r="C73" s="18" t="n"/>
      <c r="D73" s="18" t="n"/>
      <c r="E73" s="17" t="n"/>
      <c r="F73" s="17" t="n"/>
      <c r="G73" s="17" t="n"/>
      <c r="H73" s="19">
        <f>IF($C73="","",IF($E73="",DateOS,IFERROR(WORKDAY(INDEX($M$8:$M$107,MATCH($E73,$A$8:$A$107,0)),IF(INDEX($G$8:$G$107,MATCH($E73,$A$8:$A$107,0))=0,0,1)+N($F73),Feries),"Préd. ?")))</f>
        <v/>
      </c>
      <c r="I73" s="19">
        <f>IF(OR($C73="",NOT(ISNUMBER($H73))),"",IF($G73=0,$H73,WORKDAY($H73,$G73-1,Feries)))</f>
        <v/>
      </c>
      <c r="J73" s="17" t="n"/>
      <c r="K73" s="20" t="n"/>
      <c r="L73" s="21" t="n"/>
      <c r="M73" s="19">
        <f>IF(OR($C73="",$I73=""),"",IF($L73&lt;&gt;"",$L73,$I73))</f>
        <v/>
      </c>
      <c r="N73" s="22">
        <f>IF(OR($C73="",$L73="",$I73=""),"",IF($L73&gt;=$I73,NETWORKDAYS($I73,$L73,Feries)-1,-(NETWORKDAYS($L73,$I73,Feries)-1)))</f>
        <v/>
      </c>
      <c r="O73" s="22">
        <f>IF(OR($C73="",$M73=""),"",IF(N($K73)&gt;=1,"Terminé",IF(OR(AND($L73&lt;&gt;"",$L73&gt;$I73),TODAY()&gt;$M73),"En retard",IF(TODAY()&gt;=$H73,"En cours","À venir"))))</f>
        <v/>
      </c>
      <c r="P73" s="18" t="n"/>
    </row>
    <row r="74">
      <c r="A74" s="17" t="n">
        <v>67</v>
      </c>
      <c r="B74" s="18" t="n"/>
      <c r="C74" s="18" t="n"/>
      <c r="D74" s="18" t="n"/>
      <c r="E74" s="17" t="n"/>
      <c r="F74" s="17" t="n"/>
      <c r="G74" s="17" t="n"/>
      <c r="H74" s="19">
        <f>IF($C74="","",IF($E74="",DateOS,IFERROR(WORKDAY(INDEX($M$8:$M$107,MATCH($E74,$A$8:$A$107,0)),IF(INDEX($G$8:$G$107,MATCH($E74,$A$8:$A$107,0))=0,0,1)+N($F74),Feries),"Préd. ?")))</f>
        <v/>
      </c>
      <c r="I74" s="19">
        <f>IF(OR($C74="",NOT(ISNUMBER($H74))),"",IF($G74=0,$H74,WORKDAY($H74,$G74-1,Feries)))</f>
        <v/>
      </c>
      <c r="J74" s="17" t="n"/>
      <c r="K74" s="20" t="n"/>
      <c r="L74" s="21" t="n"/>
      <c r="M74" s="19">
        <f>IF(OR($C74="",$I74=""),"",IF($L74&lt;&gt;"",$L74,$I74))</f>
        <v/>
      </c>
      <c r="N74" s="22">
        <f>IF(OR($C74="",$L74="",$I74=""),"",IF($L74&gt;=$I74,NETWORKDAYS($I74,$L74,Feries)-1,-(NETWORKDAYS($L74,$I74,Feries)-1)))</f>
        <v/>
      </c>
      <c r="O74" s="22">
        <f>IF(OR($C74="",$M74=""),"",IF(N($K74)&gt;=1,"Terminé",IF(OR(AND($L74&lt;&gt;"",$L74&gt;$I74),TODAY()&gt;$M74),"En retard",IF(TODAY()&gt;=$H74,"En cours","À venir"))))</f>
        <v/>
      </c>
      <c r="P74" s="18" t="n"/>
    </row>
    <row r="75">
      <c r="A75" s="17" t="n">
        <v>68</v>
      </c>
      <c r="B75" s="18" t="n"/>
      <c r="C75" s="18" t="n"/>
      <c r="D75" s="18" t="n"/>
      <c r="E75" s="17" t="n"/>
      <c r="F75" s="17" t="n"/>
      <c r="G75" s="17" t="n"/>
      <c r="H75" s="19">
        <f>IF($C75="","",IF($E75="",DateOS,IFERROR(WORKDAY(INDEX($M$8:$M$107,MATCH($E75,$A$8:$A$107,0)),IF(INDEX($G$8:$G$107,MATCH($E75,$A$8:$A$107,0))=0,0,1)+N($F75),Feries),"Préd. ?")))</f>
        <v/>
      </c>
      <c r="I75" s="19">
        <f>IF(OR($C75="",NOT(ISNUMBER($H75))),"",IF($G75=0,$H75,WORKDAY($H75,$G75-1,Feries)))</f>
        <v/>
      </c>
      <c r="J75" s="17" t="n"/>
      <c r="K75" s="20" t="n"/>
      <c r="L75" s="21" t="n"/>
      <c r="M75" s="19">
        <f>IF(OR($C75="",$I75=""),"",IF($L75&lt;&gt;"",$L75,$I75))</f>
        <v/>
      </c>
      <c r="N75" s="22">
        <f>IF(OR($C75="",$L75="",$I75=""),"",IF($L75&gt;=$I75,NETWORKDAYS($I75,$L75,Feries)-1,-(NETWORKDAYS($L75,$I75,Feries)-1)))</f>
        <v/>
      </c>
      <c r="O75" s="22">
        <f>IF(OR($C75="",$M75=""),"",IF(N($K75)&gt;=1,"Terminé",IF(OR(AND($L75&lt;&gt;"",$L75&gt;$I75),TODAY()&gt;$M75),"En retard",IF(TODAY()&gt;=$H75,"En cours","À venir"))))</f>
        <v/>
      </c>
      <c r="P75" s="18" t="n"/>
    </row>
    <row r="76">
      <c r="A76" s="17" t="n">
        <v>69</v>
      </c>
      <c r="B76" s="18" t="n"/>
      <c r="C76" s="18" t="n"/>
      <c r="D76" s="18" t="n"/>
      <c r="E76" s="17" t="n"/>
      <c r="F76" s="17" t="n"/>
      <c r="G76" s="17" t="n"/>
      <c r="H76" s="19">
        <f>IF($C76="","",IF($E76="",DateOS,IFERROR(WORKDAY(INDEX($M$8:$M$107,MATCH($E76,$A$8:$A$107,0)),IF(INDEX($G$8:$G$107,MATCH($E76,$A$8:$A$107,0))=0,0,1)+N($F76),Feries),"Préd. ?")))</f>
        <v/>
      </c>
      <c r="I76" s="19">
        <f>IF(OR($C76="",NOT(ISNUMBER($H76))),"",IF($G76=0,$H76,WORKDAY($H76,$G76-1,Feries)))</f>
        <v/>
      </c>
      <c r="J76" s="17" t="n"/>
      <c r="K76" s="20" t="n"/>
      <c r="L76" s="21" t="n"/>
      <c r="M76" s="19">
        <f>IF(OR($C76="",$I76=""),"",IF($L76&lt;&gt;"",$L76,$I76))</f>
        <v/>
      </c>
      <c r="N76" s="22">
        <f>IF(OR($C76="",$L76="",$I76=""),"",IF($L76&gt;=$I76,NETWORKDAYS($I76,$L76,Feries)-1,-(NETWORKDAYS($L76,$I76,Feries)-1)))</f>
        <v/>
      </c>
      <c r="O76" s="22">
        <f>IF(OR($C76="",$M76=""),"",IF(N($K76)&gt;=1,"Terminé",IF(OR(AND($L76&lt;&gt;"",$L76&gt;$I76),TODAY()&gt;$M76),"En retard",IF(TODAY()&gt;=$H76,"En cours","À venir"))))</f>
        <v/>
      </c>
      <c r="P76" s="18" t="n"/>
    </row>
    <row r="77">
      <c r="A77" s="17" t="n">
        <v>70</v>
      </c>
      <c r="B77" s="18" t="n"/>
      <c r="C77" s="18" t="n"/>
      <c r="D77" s="18" t="n"/>
      <c r="E77" s="17" t="n"/>
      <c r="F77" s="17" t="n"/>
      <c r="G77" s="17" t="n"/>
      <c r="H77" s="19">
        <f>IF($C77="","",IF($E77="",DateOS,IFERROR(WORKDAY(INDEX($M$8:$M$107,MATCH($E77,$A$8:$A$107,0)),IF(INDEX($G$8:$G$107,MATCH($E77,$A$8:$A$107,0))=0,0,1)+N($F77),Feries),"Préd. ?")))</f>
        <v/>
      </c>
      <c r="I77" s="19">
        <f>IF(OR($C77="",NOT(ISNUMBER($H77))),"",IF($G77=0,$H77,WORKDAY($H77,$G77-1,Feries)))</f>
        <v/>
      </c>
      <c r="J77" s="17" t="n"/>
      <c r="K77" s="20" t="n"/>
      <c r="L77" s="21" t="n"/>
      <c r="M77" s="19">
        <f>IF(OR($C77="",$I77=""),"",IF($L77&lt;&gt;"",$L77,$I77))</f>
        <v/>
      </c>
      <c r="N77" s="22">
        <f>IF(OR($C77="",$L77="",$I77=""),"",IF($L77&gt;=$I77,NETWORKDAYS($I77,$L77,Feries)-1,-(NETWORKDAYS($L77,$I77,Feries)-1)))</f>
        <v/>
      </c>
      <c r="O77" s="22">
        <f>IF(OR($C77="",$M77=""),"",IF(N($K77)&gt;=1,"Terminé",IF(OR(AND($L77&lt;&gt;"",$L77&gt;$I77),TODAY()&gt;$M77),"En retard",IF(TODAY()&gt;=$H77,"En cours","À venir"))))</f>
        <v/>
      </c>
      <c r="P77" s="18" t="n"/>
    </row>
    <row r="78">
      <c r="A78" s="17" t="n">
        <v>71</v>
      </c>
      <c r="B78" s="18" t="n"/>
      <c r="C78" s="18" t="n"/>
      <c r="D78" s="18" t="n"/>
      <c r="E78" s="17" t="n"/>
      <c r="F78" s="17" t="n"/>
      <c r="G78" s="17" t="n"/>
      <c r="H78" s="19">
        <f>IF($C78="","",IF($E78="",DateOS,IFERROR(WORKDAY(INDEX($M$8:$M$107,MATCH($E78,$A$8:$A$107,0)),IF(INDEX($G$8:$G$107,MATCH($E78,$A$8:$A$107,0))=0,0,1)+N($F78),Feries),"Préd. ?")))</f>
        <v/>
      </c>
      <c r="I78" s="19">
        <f>IF(OR($C78="",NOT(ISNUMBER($H78))),"",IF($G78=0,$H78,WORKDAY($H78,$G78-1,Feries)))</f>
        <v/>
      </c>
      <c r="J78" s="17" t="n"/>
      <c r="K78" s="20" t="n"/>
      <c r="L78" s="21" t="n"/>
      <c r="M78" s="19">
        <f>IF(OR($C78="",$I78=""),"",IF($L78&lt;&gt;"",$L78,$I78))</f>
        <v/>
      </c>
      <c r="N78" s="22">
        <f>IF(OR($C78="",$L78="",$I78=""),"",IF($L78&gt;=$I78,NETWORKDAYS($I78,$L78,Feries)-1,-(NETWORKDAYS($L78,$I78,Feries)-1)))</f>
        <v/>
      </c>
      <c r="O78" s="22">
        <f>IF(OR($C78="",$M78=""),"",IF(N($K78)&gt;=1,"Terminé",IF(OR(AND($L78&lt;&gt;"",$L78&gt;$I78),TODAY()&gt;$M78),"En retard",IF(TODAY()&gt;=$H78,"En cours","À venir"))))</f>
        <v/>
      </c>
      <c r="P78" s="18" t="n"/>
    </row>
    <row r="79">
      <c r="A79" s="17" t="n">
        <v>72</v>
      </c>
      <c r="B79" s="18" t="n"/>
      <c r="C79" s="18" t="n"/>
      <c r="D79" s="18" t="n"/>
      <c r="E79" s="17" t="n"/>
      <c r="F79" s="17" t="n"/>
      <c r="G79" s="17" t="n"/>
      <c r="H79" s="19">
        <f>IF($C79="","",IF($E79="",DateOS,IFERROR(WORKDAY(INDEX($M$8:$M$107,MATCH($E79,$A$8:$A$107,0)),IF(INDEX($G$8:$G$107,MATCH($E79,$A$8:$A$107,0))=0,0,1)+N($F79),Feries),"Préd. ?")))</f>
        <v/>
      </c>
      <c r="I79" s="19">
        <f>IF(OR($C79="",NOT(ISNUMBER($H79))),"",IF($G79=0,$H79,WORKDAY($H79,$G79-1,Feries)))</f>
        <v/>
      </c>
      <c r="J79" s="17" t="n"/>
      <c r="K79" s="20" t="n"/>
      <c r="L79" s="21" t="n"/>
      <c r="M79" s="19">
        <f>IF(OR($C79="",$I79=""),"",IF($L79&lt;&gt;"",$L79,$I79))</f>
        <v/>
      </c>
      <c r="N79" s="22">
        <f>IF(OR($C79="",$L79="",$I79=""),"",IF($L79&gt;=$I79,NETWORKDAYS($I79,$L79,Feries)-1,-(NETWORKDAYS($L79,$I79,Feries)-1)))</f>
        <v/>
      </c>
      <c r="O79" s="22">
        <f>IF(OR($C79="",$M79=""),"",IF(N($K79)&gt;=1,"Terminé",IF(OR(AND($L79&lt;&gt;"",$L79&gt;$I79),TODAY()&gt;$M79),"En retard",IF(TODAY()&gt;=$H79,"En cours","À venir"))))</f>
        <v/>
      </c>
      <c r="P79" s="18" t="n"/>
    </row>
    <row r="80">
      <c r="A80" s="17" t="n">
        <v>73</v>
      </c>
      <c r="B80" s="18" t="n"/>
      <c r="C80" s="18" t="n"/>
      <c r="D80" s="18" t="n"/>
      <c r="E80" s="17" t="n"/>
      <c r="F80" s="17" t="n"/>
      <c r="G80" s="17" t="n"/>
      <c r="H80" s="19">
        <f>IF($C80="","",IF($E80="",DateOS,IFERROR(WORKDAY(INDEX($M$8:$M$107,MATCH($E80,$A$8:$A$107,0)),IF(INDEX($G$8:$G$107,MATCH($E80,$A$8:$A$107,0))=0,0,1)+N($F80),Feries),"Préd. ?")))</f>
        <v/>
      </c>
      <c r="I80" s="19">
        <f>IF(OR($C80="",NOT(ISNUMBER($H80))),"",IF($G80=0,$H80,WORKDAY($H80,$G80-1,Feries)))</f>
        <v/>
      </c>
      <c r="J80" s="17" t="n"/>
      <c r="K80" s="20" t="n"/>
      <c r="L80" s="21" t="n"/>
      <c r="M80" s="19">
        <f>IF(OR($C80="",$I80=""),"",IF($L80&lt;&gt;"",$L80,$I80))</f>
        <v/>
      </c>
      <c r="N80" s="22">
        <f>IF(OR($C80="",$L80="",$I80=""),"",IF($L80&gt;=$I80,NETWORKDAYS($I80,$L80,Feries)-1,-(NETWORKDAYS($L80,$I80,Feries)-1)))</f>
        <v/>
      </c>
      <c r="O80" s="22">
        <f>IF(OR($C80="",$M80=""),"",IF(N($K80)&gt;=1,"Terminé",IF(OR(AND($L80&lt;&gt;"",$L80&gt;$I80),TODAY()&gt;$M80),"En retard",IF(TODAY()&gt;=$H80,"En cours","À venir"))))</f>
        <v/>
      </c>
      <c r="P80" s="18" t="n"/>
    </row>
    <row r="81">
      <c r="A81" s="17" t="n">
        <v>74</v>
      </c>
      <c r="B81" s="18" t="n"/>
      <c r="C81" s="18" t="n"/>
      <c r="D81" s="18" t="n"/>
      <c r="E81" s="17" t="n"/>
      <c r="F81" s="17" t="n"/>
      <c r="G81" s="17" t="n"/>
      <c r="H81" s="19">
        <f>IF($C81="","",IF($E81="",DateOS,IFERROR(WORKDAY(INDEX($M$8:$M$107,MATCH($E81,$A$8:$A$107,0)),IF(INDEX($G$8:$G$107,MATCH($E81,$A$8:$A$107,0))=0,0,1)+N($F81),Feries),"Préd. ?")))</f>
        <v/>
      </c>
      <c r="I81" s="19">
        <f>IF(OR($C81="",NOT(ISNUMBER($H81))),"",IF($G81=0,$H81,WORKDAY($H81,$G81-1,Feries)))</f>
        <v/>
      </c>
      <c r="J81" s="17" t="n"/>
      <c r="K81" s="20" t="n"/>
      <c r="L81" s="21" t="n"/>
      <c r="M81" s="19">
        <f>IF(OR($C81="",$I81=""),"",IF($L81&lt;&gt;"",$L81,$I81))</f>
        <v/>
      </c>
      <c r="N81" s="22">
        <f>IF(OR($C81="",$L81="",$I81=""),"",IF($L81&gt;=$I81,NETWORKDAYS($I81,$L81,Feries)-1,-(NETWORKDAYS($L81,$I81,Feries)-1)))</f>
        <v/>
      </c>
      <c r="O81" s="22">
        <f>IF(OR($C81="",$M81=""),"",IF(N($K81)&gt;=1,"Terminé",IF(OR(AND($L81&lt;&gt;"",$L81&gt;$I81),TODAY()&gt;$M81),"En retard",IF(TODAY()&gt;=$H81,"En cours","À venir"))))</f>
        <v/>
      </c>
      <c r="P81" s="18" t="n"/>
    </row>
    <row r="82">
      <c r="A82" s="17" t="n">
        <v>75</v>
      </c>
      <c r="B82" s="18" t="n"/>
      <c r="C82" s="18" t="n"/>
      <c r="D82" s="18" t="n"/>
      <c r="E82" s="17" t="n"/>
      <c r="F82" s="17" t="n"/>
      <c r="G82" s="17" t="n"/>
      <c r="H82" s="19">
        <f>IF($C82="","",IF($E82="",DateOS,IFERROR(WORKDAY(INDEX($M$8:$M$107,MATCH($E82,$A$8:$A$107,0)),IF(INDEX($G$8:$G$107,MATCH($E82,$A$8:$A$107,0))=0,0,1)+N($F82),Feries),"Préd. ?")))</f>
        <v/>
      </c>
      <c r="I82" s="19">
        <f>IF(OR($C82="",NOT(ISNUMBER($H82))),"",IF($G82=0,$H82,WORKDAY($H82,$G82-1,Feries)))</f>
        <v/>
      </c>
      <c r="J82" s="17" t="n"/>
      <c r="K82" s="20" t="n"/>
      <c r="L82" s="21" t="n"/>
      <c r="M82" s="19">
        <f>IF(OR($C82="",$I82=""),"",IF($L82&lt;&gt;"",$L82,$I82))</f>
        <v/>
      </c>
      <c r="N82" s="22">
        <f>IF(OR($C82="",$L82="",$I82=""),"",IF($L82&gt;=$I82,NETWORKDAYS($I82,$L82,Feries)-1,-(NETWORKDAYS($L82,$I82,Feries)-1)))</f>
        <v/>
      </c>
      <c r="O82" s="22">
        <f>IF(OR($C82="",$M82=""),"",IF(N($K82)&gt;=1,"Terminé",IF(OR(AND($L82&lt;&gt;"",$L82&gt;$I82),TODAY()&gt;$M82),"En retard",IF(TODAY()&gt;=$H82,"En cours","À venir"))))</f>
        <v/>
      </c>
      <c r="P82" s="18" t="n"/>
    </row>
    <row r="83">
      <c r="A83" s="17" t="n">
        <v>76</v>
      </c>
      <c r="B83" s="18" t="n"/>
      <c r="C83" s="18" t="n"/>
      <c r="D83" s="18" t="n"/>
      <c r="E83" s="17" t="n"/>
      <c r="F83" s="17" t="n"/>
      <c r="G83" s="17" t="n"/>
      <c r="H83" s="19">
        <f>IF($C83="","",IF($E83="",DateOS,IFERROR(WORKDAY(INDEX($M$8:$M$107,MATCH($E83,$A$8:$A$107,0)),IF(INDEX($G$8:$G$107,MATCH($E83,$A$8:$A$107,0))=0,0,1)+N($F83),Feries),"Préd. ?")))</f>
        <v/>
      </c>
      <c r="I83" s="19">
        <f>IF(OR($C83="",NOT(ISNUMBER($H83))),"",IF($G83=0,$H83,WORKDAY($H83,$G83-1,Feries)))</f>
        <v/>
      </c>
      <c r="J83" s="17" t="n"/>
      <c r="K83" s="20" t="n"/>
      <c r="L83" s="21" t="n"/>
      <c r="M83" s="19">
        <f>IF(OR($C83="",$I83=""),"",IF($L83&lt;&gt;"",$L83,$I83))</f>
        <v/>
      </c>
      <c r="N83" s="22">
        <f>IF(OR($C83="",$L83="",$I83=""),"",IF($L83&gt;=$I83,NETWORKDAYS($I83,$L83,Feries)-1,-(NETWORKDAYS($L83,$I83,Feries)-1)))</f>
        <v/>
      </c>
      <c r="O83" s="22">
        <f>IF(OR($C83="",$M83=""),"",IF(N($K83)&gt;=1,"Terminé",IF(OR(AND($L83&lt;&gt;"",$L83&gt;$I83),TODAY()&gt;$M83),"En retard",IF(TODAY()&gt;=$H83,"En cours","À venir"))))</f>
        <v/>
      </c>
      <c r="P83" s="18" t="n"/>
    </row>
    <row r="84">
      <c r="A84" s="17" t="n">
        <v>77</v>
      </c>
      <c r="B84" s="18" t="n"/>
      <c r="C84" s="18" t="n"/>
      <c r="D84" s="18" t="n"/>
      <c r="E84" s="17" t="n"/>
      <c r="F84" s="17" t="n"/>
      <c r="G84" s="17" t="n"/>
      <c r="H84" s="19">
        <f>IF($C84="","",IF($E84="",DateOS,IFERROR(WORKDAY(INDEX($M$8:$M$107,MATCH($E84,$A$8:$A$107,0)),IF(INDEX($G$8:$G$107,MATCH($E84,$A$8:$A$107,0))=0,0,1)+N($F84),Feries),"Préd. ?")))</f>
        <v/>
      </c>
      <c r="I84" s="19">
        <f>IF(OR($C84="",NOT(ISNUMBER($H84))),"",IF($G84=0,$H84,WORKDAY($H84,$G84-1,Feries)))</f>
        <v/>
      </c>
      <c r="J84" s="17" t="n"/>
      <c r="K84" s="20" t="n"/>
      <c r="L84" s="21" t="n"/>
      <c r="M84" s="19">
        <f>IF(OR($C84="",$I84=""),"",IF($L84&lt;&gt;"",$L84,$I84))</f>
        <v/>
      </c>
      <c r="N84" s="22">
        <f>IF(OR($C84="",$L84="",$I84=""),"",IF($L84&gt;=$I84,NETWORKDAYS($I84,$L84,Feries)-1,-(NETWORKDAYS($L84,$I84,Feries)-1)))</f>
        <v/>
      </c>
      <c r="O84" s="22">
        <f>IF(OR($C84="",$M84=""),"",IF(N($K84)&gt;=1,"Terminé",IF(OR(AND($L84&lt;&gt;"",$L84&gt;$I84),TODAY()&gt;$M84),"En retard",IF(TODAY()&gt;=$H84,"En cours","À venir"))))</f>
        <v/>
      </c>
      <c r="P84" s="18" t="n"/>
    </row>
    <row r="85">
      <c r="A85" s="17" t="n">
        <v>78</v>
      </c>
      <c r="B85" s="18" t="n"/>
      <c r="C85" s="18" t="n"/>
      <c r="D85" s="18" t="n"/>
      <c r="E85" s="17" t="n"/>
      <c r="F85" s="17" t="n"/>
      <c r="G85" s="17" t="n"/>
      <c r="H85" s="19">
        <f>IF($C85="","",IF($E85="",DateOS,IFERROR(WORKDAY(INDEX($M$8:$M$107,MATCH($E85,$A$8:$A$107,0)),IF(INDEX($G$8:$G$107,MATCH($E85,$A$8:$A$107,0))=0,0,1)+N($F85),Feries),"Préd. ?")))</f>
        <v/>
      </c>
      <c r="I85" s="19">
        <f>IF(OR($C85="",NOT(ISNUMBER($H85))),"",IF($G85=0,$H85,WORKDAY($H85,$G85-1,Feries)))</f>
        <v/>
      </c>
      <c r="J85" s="17" t="n"/>
      <c r="K85" s="20" t="n"/>
      <c r="L85" s="21" t="n"/>
      <c r="M85" s="19">
        <f>IF(OR($C85="",$I85=""),"",IF($L85&lt;&gt;"",$L85,$I85))</f>
        <v/>
      </c>
      <c r="N85" s="22">
        <f>IF(OR($C85="",$L85="",$I85=""),"",IF($L85&gt;=$I85,NETWORKDAYS($I85,$L85,Feries)-1,-(NETWORKDAYS($L85,$I85,Feries)-1)))</f>
        <v/>
      </c>
      <c r="O85" s="22">
        <f>IF(OR($C85="",$M85=""),"",IF(N($K85)&gt;=1,"Terminé",IF(OR(AND($L85&lt;&gt;"",$L85&gt;$I85),TODAY()&gt;$M85),"En retard",IF(TODAY()&gt;=$H85,"En cours","À venir"))))</f>
        <v/>
      </c>
      <c r="P85" s="18" t="n"/>
    </row>
    <row r="86">
      <c r="A86" s="17" t="n">
        <v>79</v>
      </c>
      <c r="B86" s="18" t="n"/>
      <c r="C86" s="18" t="n"/>
      <c r="D86" s="18" t="n"/>
      <c r="E86" s="17" t="n"/>
      <c r="F86" s="17" t="n"/>
      <c r="G86" s="17" t="n"/>
      <c r="H86" s="19">
        <f>IF($C86="","",IF($E86="",DateOS,IFERROR(WORKDAY(INDEX($M$8:$M$107,MATCH($E86,$A$8:$A$107,0)),IF(INDEX($G$8:$G$107,MATCH($E86,$A$8:$A$107,0))=0,0,1)+N($F86),Feries),"Préd. ?")))</f>
        <v/>
      </c>
      <c r="I86" s="19">
        <f>IF(OR($C86="",NOT(ISNUMBER($H86))),"",IF($G86=0,$H86,WORKDAY($H86,$G86-1,Feries)))</f>
        <v/>
      </c>
      <c r="J86" s="17" t="n"/>
      <c r="K86" s="20" t="n"/>
      <c r="L86" s="21" t="n"/>
      <c r="M86" s="19">
        <f>IF(OR($C86="",$I86=""),"",IF($L86&lt;&gt;"",$L86,$I86))</f>
        <v/>
      </c>
      <c r="N86" s="22">
        <f>IF(OR($C86="",$L86="",$I86=""),"",IF($L86&gt;=$I86,NETWORKDAYS($I86,$L86,Feries)-1,-(NETWORKDAYS($L86,$I86,Feries)-1)))</f>
        <v/>
      </c>
      <c r="O86" s="22">
        <f>IF(OR($C86="",$M86=""),"",IF(N($K86)&gt;=1,"Terminé",IF(OR(AND($L86&lt;&gt;"",$L86&gt;$I86),TODAY()&gt;$M86),"En retard",IF(TODAY()&gt;=$H86,"En cours","À venir"))))</f>
        <v/>
      </c>
      <c r="P86" s="18" t="n"/>
    </row>
    <row r="87">
      <c r="A87" s="17" t="n">
        <v>80</v>
      </c>
      <c r="B87" s="18" t="n"/>
      <c r="C87" s="18" t="n"/>
      <c r="D87" s="18" t="n"/>
      <c r="E87" s="17" t="n"/>
      <c r="F87" s="17" t="n"/>
      <c r="G87" s="17" t="n"/>
      <c r="H87" s="19">
        <f>IF($C87="","",IF($E87="",DateOS,IFERROR(WORKDAY(INDEX($M$8:$M$107,MATCH($E87,$A$8:$A$107,0)),IF(INDEX($G$8:$G$107,MATCH($E87,$A$8:$A$107,0))=0,0,1)+N($F87),Feries),"Préd. ?")))</f>
        <v/>
      </c>
      <c r="I87" s="19">
        <f>IF(OR($C87="",NOT(ISNUMBER($H87))),"",IF($G87=0,$H87,WORKDAY($H87,$G87-1,Feries)))</f>
        <v/>
      </c>
      <c r="J87" s="17" t="n"/>
      <c r="K87" s="20" t="n"/>
      <c r="L87" s="21" t="n"/>
      <c r="M87" s="19">
        <f>IF(OR($C87="",$I87=""),"",IF($L87&lt;&gt;"",$L87,$I87))</f>
        <v/>
      </c>
      <c r="N87" s="22">
        <f>IF(OR($C87="",$L87="",$I87=""),"",IF($L87&gt;=$I87,NETWORKDAYS($I87,$L87,Feries)-1,-(NETWORKDAYS($L87,$I87,Feries)-1)))</f>
        <v/>
      </c>
      <c r="O87" s="22">
        <f>IF(OR($C87="",$M87=""),"",IF(N($K87)&gt;=1,"Terminé",IF(OR(AND($L87&lt;&gt;"",$L87&gt;$I87),TODAY()&gt;$M87),"En retard",IF(TODAY()&gt;=$H87,"En cours","À venir"))))</f>
        <v/>
      </c>
      <c r="P87" s="18" t="n"/>
    </row>
    <row r="88">
      <c r="A88" s="17" t="n">
        <v>81</v>
      </c>
      <c r="B88" s="18" t="n"/>
      <c r="C88" s="18" t="n"/>
      <c r="D88" s="18" t="n"/>
      <c r="E88" s="17" t="n"/>
      <c r="F88" s="17" t="n"/>
      <c r="G88" s="17" t="n"/>
      <c r="H88" s="19">
        <f>IF($C88="","",IF($E88="",DateOS,IFERROR(WORKDAY(INDEX($M$8:$M$107,MATCH($E88,$A$8:$A$107,0)),IF(INDEX($G$8:$G$107,MATCH($E88,$A$8:$A$107,0))=0,0,1)+N($F88),Feries),"Préd. ?")))</f>
        <v/>
      </c>
      <c r="I88" s="19">
        <f>IF(OR($C88="",NOT(ISNUMBER($H88))),"",IF($G88=0,$H88,WORKDAY($H88,$G88-1,Feries)))</f>
        <v/>
      </c>
      <c r="J88" s="17" t="n"/>
      <c r="K88" s="20" t="n"/>
      <c r="L88" s="21" t="n"/>
      <c r="M88" s="19">
        <f>IF(OR($C88="",$I88=""),"",IF($L88&lt;&gt;"",$L88,$I88))</f>
        <v/>
      </c>
      <c r="N88" s="22">
        <f>IF(OR($C88="",$L88="",$I88=""),"",IF($L88&gt;=$I88,NETWORKDAYS($I88,$L88,Feries)-1,-(NETWORKDAYS($L88,$I88,Feries)-1)))</f>
        <v/>
      </c>
      <c r="O88" s="22">
        <f>IF(OR($C88="",$M88=""),"",IF(N($K88)&gt;=1,"Terminé",IF(OR(AND($L88&lt;&gt;"",$L88&gt;$I88),TODAY()&gt;$M88),"En retard",IF(TODAY()&gt;=$H88,"En cours","À venir"))))</f>
        <v/>
      </c>
      <c r="P88" s="18" t="n"/>
    </row>
    <row r="89">
      <c r="A89" s="17" t="n">
        <v>82</v>
      </c>
      <c r="B89" s="18" t="n"/>
      <c r="C89" s="18" t="n"/>
      <c r="D89" s="18" t="n"/>
      <c r="E89" s="17" t="n"/>
      <c r="F89" s="17" t="n"/>
      <c r="G89" s="17" t="n"/>
      <c r="H89" s="19">
        <f>IF($C89="","",IF($E89="",DateOS,IFERROR(WORKDAY(INDEX($M$8:$M$107,MATCH($E89,$A$8:$A$107,0)),IF(INDEX($G$8:$G$107,MATCH($E89,$A$8:$A$107,0))=0,0,1)+N($F89),Feries),"Préd. ?")))</f>
        <v/>
      </c>
      <c r="I89" s="19">
        <f>IF(OR($C89="",NOT(ISNUMBER($H89))),"",IF($G89=0,$H89,WORKDAY($H89,$G89-1,Feries)))</f>
        <v/>
      </c>
      <c r="J89" s="17" t="n"/>
      <c r="K89" s="20" t="n"/>
      <c r="L89" s="21" t="n"/>
      <c r="M89" s="19">
        <f>IF(OR($C89="",$I89=""),"",IF($L89&lt;&gt;"",$L89,$I89))</f>
        <v/>
      </c>
      <c r="N89" s="22">
        <f>IF(OR($C89="",$L89="",$I89=""),"",IF($L89&gt;=$I89,NETWORKDAYS($I89,$L89,Feries)-1,-(NETWORKDAYS($L89,$I89,Feries)-1)))</f>
        <v/>
      </c>
      <c r="O89" s="22">
        <f>IF(OR($C89="",$M89=""),"",IF(N($K89)&gt;=1,"Terminé",IF(OR(AND($L89&lt;&gt;"",$L89&gt;$I89),TODAY()&gt;$M89),"En retard",IF(TODAY()&gt;=$H89,"En cours","À venir"))))</f>
        <v/>
      </c>
      <c r="P89" s="18" t="n"/>
    </row>
    <row r="90">
      <c r="A90" s="17" t="n">
        <v>83</v>
      </c>
      <c r="B90" s="18" t="n"/>
      <c r="C90" s="18" t="n"/>
      <c r="D90" s="18" t="n"/>
      <c r="E90" s="17" t="n"/>
      <c r="F90" s="17" t="n"/>
      <c r="G90" s="17" t="n"/>
      <c r="H90" s="19">
        <f>IF($C90="","",IF($E90="",DateOS,IFERROR(WORKDAY(INDEX($M$8:$M$107,MATCH($E90,$A$8:$A$107,0)),IF(INDEX($G$8:$G$107,MATCH($E90,$A$8:$A$107,0))=0,0,1)+N($F90),Feries),"Préd. ?")))</f>
        <v/>
      </c>
      <c r="I90" s="19">
        <f>IF(OR($C90="",NOT(ISNUMBER($H90))),"",IF($G90=0,$H90,WORKDAY($H90,$G90-1,Feries)))</f>
        <v/>
      </c>
      <c r="J90" s="17" t="n"/>
      <c r="K90" s="20" t="n"/>
      <c r="L90" s="21" t="n"/>
      <c r="M90" s="19">
        <f>IF(OR($C90="",$I90=""),"",IF($L90&lt;&gt;"",$L90,$I90))</f>
        <v/>
      </c>
      <c r="N90" s="22">
        <f>IF(OR($C90="",$L90="",$I90=""),"",IF($L90&gt;=$I90,NETWORKDAYS($I90,$L90,Feries)-1,-(NETWORKDAYS($L90,$I90,Feries)-1)))</f>
        <v/>
      </c>
      <c r="O90" s="22">
        <f>IF(OR($C90="",$M90=""),"",IF(N($K90)&gt;=1,"Terminé",IF(OR(AND($L90&lt;&gt;"",$L90&gt;$I90),TODAY()&gt;$M90),"En retard",IF(TODAY()&gt;=$H90,"En cours","À venir"))))</f>
        <v/>
      </c>
      <c r="P90" s="18" t="n"/>
    </row>
    <row r="91">
      <c r="A91" s="17" t="n">
        <v>84</v>
      </c>
      <c r="B91" s="18" t="n"/>
      <c r="C91" s="18" t="n"/>
      <c r="D91" s="18" t="n"/>
      <c r="E91" s="17" t="n"/>
      <c r="F91" s="17" t="n"/>
      <c r="G91" s="17" t="n"/>
      <c r="H91" s="19">
        <f>IF($C91="","",IF($E91="",DateOS,IFERROR(WORKDAY(INDEX($M$8:$M$107,MATCH($E91,$A$8:$A$107,0)),IF(INDEX($G$8:$G$107,MATCH($E91,$A$8:$A$107,0))=0,0,1)+N($F91),Feries),"Préd. ?")))</f>
        <v/>
      </c>
      <c r="I91" s="19">
        <f>IF(OR($C91="",NOT(ISNUMBER($H91))),"",IF($G91=0,$H91,WORKDAY($H91,$G91-1,Feries)))</f>
        <v/>
      </c>
      <c r="J91" s="17" t="n"/>
      <c r="K91" s="20" t="n"/>
      <c r="L91" s="21" t="n"/>
      <c r="M91" s="19">
        <f>IF(OR($C91="",$I91=""),"",IF($L91&lt;&gt;"",$L91,$I91))</f>
        <v/>
      </c>
      <c r="N91" s="22">
        <f>IF(OR($C91="",$L91="",$I91=""),"",IF($L91&gt;=$I91,NETWORKDAYS($I91,$L91,Feries)-1,-(NETWORKDAYS($L91,$I91,Feries)-1)))</f>
        <v/>
      </c>
      <c r="O91" s="22">
        <f>IF(OR($C91="",$M91=""),"",IF(N($K91)&gt;=1,"Terminé",IF(OR(AND($L91&lt;&gt;"",$L91&gt;$I91),TODAY()&gt;$M91),"En retard",IF(TODAY()&gt;=$H91,"En cours","À venir"))))</f>
        <v/>
      </c>
      <c r="P91" s="18" t="n"/>
    </row>
    <row r="92">
      <c r="A92" s="17" t="n">
        <v>85</v>
      </c>
      <c r="B92" s="18" t="n"/>
      <c r="C92" s="18" t="n"/>
      <c r="D92" s="18" t="n"/>
      <c r="E92" s="17" t="n"/>
      <c r="F92" s="17" t="n"/>
      <c r="G92" s="17" t="n"/>
      <c r="H92" s="19">
        <f>IF($C92="","",IF($E92="",DateOS,IFERROR(WORKDAY(INDEX($M$8:$M$107,MATCH($E92,$A$8:$A$107,0)),IF(INDEX($G$8:$G$107,MATCH($E92,$A$8:$A$107,0))=0,0,1)+N($F92),Feries),"Préd. ?")))</f>
        <v/>
      </c>
      <c r="I92" s="19">
        <f>IF(OR($C92="",NOT(ISNUMBER($H92))),"",IF($G92=0,$H92,WORKDAY($H92,$G92-1,Feries)))</f>
        <v/>
      </c>
      <c r="J92" s="17" t="n"/>
      <c r="K92" s="20" t="n"/>
      <c r="L92" s="21" t="n"/>
      <c r="M92" s="19">
        <f>IF(OR($C92="",$I92=""),"",IF($L92&lt;&gt;"",$L92,$I92))</f>
        <v/>
      </c>
      <c r="N92" s="22">
        <f>IF(OR($C92="",$L92="",$I92=""),"",IF($L92&gt;=$I92,NETWORKDAYS($I92,$L92,Feries)-1,-(NETWORKDAYS($L92,$I92,Feries)-1)))</f>
        <v/>
      </c>
      <c r="O92" s="22">
        <f>IF(OR($C92="",$M92=""),"",IF(N($K92)&gt;=1,"Terminé",IF(OR(AND($L92&lt;&gt;"",$L92&gt;$I92),TODAY()&gt;$M92),"En retard",IF(TODAY()&gt;=$H92,"En cours","À venir"))))</f>
        <v/>
      </c>
      <c r="P92" s="18" t="n"/>
    </row>
    <row r="93">
      <c r="A93" s="17" t="n">
        <v>86</v>
      </c>
      <c r="B93" s="18" t="n"/>
      <c r="C93" s="18" t="n"/>
      <c r="D93" s="18" t="n"/>
      <c r="E93" s="17" t="n"/>
      <c r="F93" s="17" t="n"/>
      <c r="G93" s="17" t="n"/>
      <c r="H93" s="19">
        <f>IF($C93="","",IF($E93="",DateOS,IFERROR(WORKDAY(INDEX($M$8:$M$107,MATCH($E93,$A$8:$A$107,0)),IF(INDEX($G$8:$G$107,MATCH($E93,$A$8:$A$107,0))=0,0,1)+N($F93),Feries),"Préd. ?")))</f>
        <v/>
      </c>
      <c r="I93" s="19">
        <f>IF(OR($C93="",NOT(ISNUMBER($H93))),"",IF($G93=0,$H93,WORKDAY($H93,$G93-1,Feries)))</f>
        <v/>
      </c>
      <c r="J93" s="17" t="n"/>
      <c r="K93" s="20" t="n"/>
      <c r="L93" s="21" t="n"/>
      <c r="M93" s="19">
        <f>IF(OR($C93="",$I93=""),"",IF($L93&lt;&gt;"",$L93,$I93))</f>
        <v/>
      </c>
      <c r="N93" s="22">
        <f>IF(OR($C93="",$L93="",$I93=""),"",IF($L93&gt;=$I93,NETWORKDAYS($I93,$L93,Feries)-1,-(NETWORKDAYS($L93,$I93,Feries)-1)))</f>
        <v/>
      </c>
      <c r="O93" s="22">
        <f>IF(OR($C93="",$M93=""),"",IF(N($K93)&gt;=1,"Terminé",IF(OR(AND($L93&lt;&gt;"",$L93&gt;$I93),TODAY()&gt;$M93),"En retard",IF(TODAY()&gt;=$H93,"En cours","À venir"))))</f>
        <v/>
      </c>
      <c r="P93" s="18" t="n"/>
    </row>
    <row r="94">
      <c r="A94" s="17" t="n">
        <v>87</v>
      </c>
      <c r="B94" s="18" t="n"/>
      <c r="C94" s="18" t="n"/>
      <c r="D94" s="18" t="n"/>
      <c r="E94" s="17" t="n"/>
      <c r="F94" s="17" t="n"/>
      <c r="G94" s="17" t="n"/>
      <c r="H94" s="19">
        <f>IF($C94="","",IF($E94="",DateOS,IFERROR(WORKDAY(INDEX($M$8:$M$107,MATCH($E94,$A$8:$A$107,0)),IF(INDEX($G$8:$G$107,MATCH($E94,$A$8:$A$107,0))=0,0,1)+N($F94),Feries),"Préd. ?")))</f>
        <v/>
      </c>
      <c r="I94" s="19">
        <f>IF(OR($C94="",NOT(ISNUMBER($H94))),"",IF($G94=0,$H94,WORKDAY($H94,$G94-1,Feries)))</f>
        <v/>
      </c>
      <c r="J94" s="17" t="n"/>
      <c r="K94" s="20" t="n"/>
      <c r="L94" s="21" t="n"/>
      <c r="M94" s="19">
        <f>IF(OR($C94="",$I94=""),"",IF($L94&lt;&gt;"",$L94,$I94))</f>
        <v/>
      </c>
      <c r="N94" s="22">
        <f>IF(OR($C94="",$L94="",$I94=""),"",IF($L94&gt;=$I94,NETWORKDAYS($I94,$L94,Feries)-1,-(NETWORKDAYS($L94,$I94,Feries)-1)))</f>
        <v/>
      </c>
      <c r="O94" s="22">
        <f>IF(OR($C94="",$M94=""),"",IF(N($K94)&gt;=1,"Terminé",IF(OR(AND($L94&lt;&gt;"",$L94&gt;$I94),TODAY()&gt;$M94),"En retard",IF(TODAY()&gt;=$H94,"En cours","À venir"))))</f>
        <v/>
      </c>
      <c r="P94" s="18" t="n"/>
    </row>
    <row r="95">
      <c r="A95" s="17" t="n">
        <v>88</v>
      </c>
      <c r="B95" s="18" t="n"/>
      <c r="C95" s="18" t="n"/>
      <c r="D95" s="18" t="n"/>
      <c r="E95" s="17" t="n"/>
      <c r="F95" s="17" t="n"/>
      <c r="G95" s="17" t="n"/>
      <c r="H95" s="19">
        <f>IF($C95="","",IF($E95="",DateOS,IFERROR(WORKDAY(INDEX($M$8:$M$107,MATCH($E95,$A$8:$A$107,0)),IF(INDEX($G$8:$G$107,MATCH($E95,$A$8:$A$107,0))=0,0,1)+N($F95),Feries),"Préd. ?")))</f>
        <v/>
      </c>
      <c r="I95" s="19">
        <f>IF(OR($C95="",NOT(ISNUMBER($H95))),"",IF($G95=0,$H95,WORKDAY($H95,$G95-1,Feries)))</f>
        <v/>
      </c>
      <c r="J95" s="17" t="n"/>
      <c r="K95" s="20" t="n"/>
      <c r="L95" s="21" t="n"/>
      <c r="M95" s="19">
        <f>IF(OR($C95="",$I95=""),"",IF($L95&lt;&gt;"",$L95,$I95))</f>
        <v/>
      </c>
      <c r="N95" s="22">
        <f>IF(OR($C95="",$L95="",$I95=""),"",IF($L95&gt;=$I95,NETWORKDAYS($I95,$L95,Feries)-1,-(NETWORKDAYS($L95,$I95,Feries)-1)))</f>
        <v/>
      </c>
      <c r="O95" s="22">
        <f>IF(OR($C95="",$M95=""),"",IF(N($K95)&gt;=1,"Terminé",IF(OR(AND($L95&lt;&gt;"",$L95&gt;$I95),TODAY()&gt;$M95),"En retard",IF(TODAY()&gt;=$H95,"En cours","À venir"))))</f>
        <v/>
      </c>
      <c r="P95" s="18" t="n"/>
    </row>
    <row r="96">
      <c r="A96" s="17" t="n">
        <v>89</v>
      </c>
      <c r="B96" s="18" t="n"/>
      <c r="C96" s="18" t="n"/>
      <c r="D96" s="18" t="n"/>
      <c r="E96" s="17" t="n"/>
      <c r="F96" s="17" t="n"/>
      <c r="G96" s="17" t="n"/>
      <c r="H96" s="19">
        <f>IF($C96="","",IF($E96="",DateOS,IFERROR(WORKDAY(INDEX($M$8:$M$107,MATCH($E96,$A$8:$A$107,0)),IF(INDEX($G$8:$G$107,MATCH($E96,$A$8:$A$107,0))=0,0,1)+N($F96),Feries),"Préd. ?")))</f>
        <v/>
      </c>
      <c r="I96" s="19">
        <f>IF(OR($C96="",NOT(ISNUMBER($H96))),"",IF($G96=0,$H96,WORKDAY($H96,$G96-1,Feries)))</f>
        <v/>
      </c>
      <c r="J96" s="17" t="n"/>
      <c r="K96" s="20" t="n"/>
      <c r="L96" s="21" t="n"/>
      <c r="M96" s="19">
        <f>IF(OR($C96="",$I96=""),"",IF($L96&lt;&gt;"",$L96,$I96))</f>
        <v/>
      </c>
      <c r="N96" s="22">
        <f>IF(OR($C96="",$L96="",$I96=""),"",IF($L96&gt;=$I96,NETWORKDAYS($I96,$L96,Feries)-1,-(NETWORKDAYS($L96,$I96,Feries)-1)))</f>
        <v/>
      </c>
      <c r="O96" s="22">
        <f>IF(OR($C96="",$M96=""),"",IF(N($K96)&gt;=1,"Terminé",IF(OR(AND($L96&lt;&gt;"",$L96&gt;$I96),TODAY()&gt;$M96),"En retard",IF(TODAY()&gt;=$H96,"En cours","À venir"))))</f>
        <v/>
      </c>
      <c r="P96" s="18" t="n"/>
    </row>
    <row r="97">
      <c r="A97" s="17" t="n">
        <v>90</v>
      </c>
      <c r="B97" s="18" t="n"/>
      <c r="C97" s="18" t="n"/>
      <c r="D97" s="18" t="n"/>
      <c r="E97" s="17" t="n"/>
      <c r="F97" s="17" t="n"/>
      <c r="G97" s="17" t="n"/>
      <c r="H97" s="19">
        <f>IF($C97="","",IF($E97="",DateOS,IFERROR(WORKDAY(INDEX($M$8:$M$107,MATCH($E97,$A$8:$A$107,0)),IF(INDEX($G$8:$G$107,MATCH($E97,$A$8:$A$107,0))=0,0,1)+N($F97),Feries),"Préd. ?")))</f>
        <v/>
      </c>
      <c r="I97" s="19">
        <f>IF(OR($C97="",NOT(ISNUMBER($H97))),"",IF($G97=0,$H97,WORKDAY($H97,$G97-1,Feries)))</f>
        <v/>
      </c>
      <c r="J97" s="17" t="n"/>
      <c r="K97" s="20" t="n"/>
      <c r="L97" s="21" t="n"/>
      <c r="M97" s="19">
        <f>IF(OR($C97="",$I97=""),"",IF($L97&lt;&gt;"",$L97,$I97))</f>
        <v/>
      </c>
      <c r="N97" s="22">
        <f>IF(OR($C97="",$L97="",$I97=""),"",IF($L97&gt;=$I97,NETWORKDAYS($I97,$L97,Feries)-1,-(NETWORKDAYS($L97,$I97,Feries)-1)))</f>
        <v/>
      </c>
      <c r="O97" s="22">
        <f>IF(OR($C97="",$M97=""),"",IF(N($K97)&gt;=1,"Terminé",IF(OR(AND($L97&lt;&gt;"",$L97&gt;$I97),TODAY()&gt;$M97),"En retard",IF(TODAY()&gt;=$H97,"En cours","À venir"))))</f>
        <v/>
      </c>
      <c r="P97" s="18" t="n"/>
    </row>
    <row r="98">
      <c r="A98" s="17" t="n">
        <v>91</v>
      </c>
      <c r="B98" s="18" t="n"/>
      <c r="C98" s="18" t="n"/>
      <c r="D98" s="18" t="n"/>
      <c r="E98" s="17" t="n"/>
      <c r="F98" s="17" t="n"/>
      <c r="G98" s="17" t="n"/>
      <c r="H98" s="19">
        <f>IF($C98="","",IF($E98="",DateOS,IFERROR(WORKDAY(INDEX($M$8:$M$107,MATCH($E98,$A$8:$A$107,0)),IF(INDEX($G$8:$G$107,MATCH($E98,$A$8:$A$107,0))=0,0,1)+N($F98),Feries),"Préd. ?")))</f>
        <v/>
      </c>
      <c r="I98" s="19">
        <f>IF(OR($C98="",NOT(ISNUMBER($H98))),"",IF($G98=0,$H98,WORKDAY($H98,$G98-1,Feries)))</f>
        <v/>
      </c>
      <c r="J98" s="17" t="n"/>
      <c r="K98" s="20" t="n"/>
      <c r="L98" s="21" t="n"/>
      <c r="M98" s="19">
        <f>IF(OR($C98="",$I98=""),"",IF($L98&lt;&gt;"",$L98,$I98))</f>
        <v/>
      </c>
      <c r="N98" s="22">
        <f>IF(OR($C98="",$L98="",$I98=""),"",IF($L98&gt;=$I98,NETWORKDAYS($I98,$L98,Feries)-1,-(NETWORKDAYS($L98,$I98,Feries)-1)))</f>
        <v/>
      </c>
      <c r="O98" s="22">
        <f>IF(OR($C98="",$M98=""),"",IF(N($K98)&gt;=1,"Terminé",IF(OR(AND($L98&lt;&gt;"",$L98&gt;$I98),TODAY()&gt;$M98),"En retard",IF(TODAY()&gt;=$H98,"En cours","À venir"))))</f>
        <v/>
      </c>
      <c r="P98" s="18" t="n"/>
    </row>
    <row r="99">
      <c r="A99" s="17" t="n">
        <v>92</v>
      </c>
      <c r="B99" s="18" t="n"/>
      <c r="C99" s="18" t="n"/>
      <c r="D99" s="18" t="n"/>
      <c r="E99" s="17" t="n"/>
      <c r="F99" s="17" t="n"/>
      <c r="G99" s="17" t="n"/>
      <c r="H99" s="19">
        <f>IF($C99="","",IF($E99="",DateOS,IFERROR(WORKDAY(INDEX($M$8:$M$107,MATCH($E99,$A$8:$A$107,0)),IF(INDEX($G$8:$G$107,MATCH($E99,$A$8:$A$107,0))=0,0,1)+N($F99),Feries),"Préd. ?")))</f>
        <v/>
      </c>
      <c r="I99" s="19">
        <f>IF(OR($C99="",NOT(ISNUMBER($H99))),"",IF($G99=0,$H99,WORKDAY($H99,$G99-1,Feries)))</f>
        <v/>
      </c>
      <c r="J99" s="17" t="n"/>
      <c r="K99" s="20" t="n"/>
      <c r="L99" s="21" t="n"/>
      <c r="M99" s="19">
        <f>IF(OR($C99="",$I99=""),"",IF($L99&lt;&gt;"",$L99,$I99))</f>
        <v/>
      </c>
      <c r="N99" s="22">
        <f>IF(OR($C99="",$L99="",$I99=""),"",IF($L99&gt;=$I99,NETWORKDAYS($I99,$L99,Feries)-1,-(NETWORKDAYS($L99,$I99,Feries)-1)))</f>
        <v/>
      </c>
      <c r="O99" s="22">
        <f>IF(OR($C99="",$M99=""),"",IF(N($K99)&gt;=1,"Terminé",IF(OR(AND($L99&lt;&gt;"",$L99&gt;$I99),TODAY()&gt;$M99),"En retard",IF(TODAY()&gt;=$H99,"En cours","À venir"))))</f>
        <v/>
      </c>
      <c r="P99" s="18" t="n"/>
    </row>
    <row r="100">
      <c r="A100" s="17" t="n">
        <v>93</v>
      </c>
      <c r="B100" s="18" t="n"/>
      <c r="C100" s="18" t="n"/>
      <c r="D100" s="18" t="n"/>
      <c r="E100" s="17" t="n"/>
      <c r="F100" s="17" t="n"/>
      <c r="G100" s="17" t="n"/>
      <c r="H100" s="19">
        <f>IF($C100="","",IF($E100="",DateOS,IFERROR(WORKDAY(INDEX($M$8:$M$107,MATCH($E100,$A$8:$A$107,0)),IF(INDEX($G$8:$G$107,MATCH($E100,$A$8:$A$107,0))=0,0,1)+N($F100),Feries),"Préd. ?")))</f>
        <v/>
      </c>
      <c r="I100" s="19">
        <f>IF(OR($C100="",NOT(ISNUMBER($H100))),"",IF($G100=0,$H100,WORKDAY($H100,$G100-1,Feries)))</f>
        <v/>
      </c>
      <c r="J100" s="17" t="n"/>
      <c r="K100" s="20" t="n"/>
      <c r="L100" s="21" t="n"/>
      <c r="M100" s="19">
        <f>IF(OR($C100="",$I100=""),"",IF($L100&lt;&gt;"",$L100,$I100))</f>
        <v/>
      </c>
      <c r="N100" s="22">
        <f>IF(OR($C100="",$L100="",$I100=""),"",IF($L100&gt;=$I100,NETWORKDAYS($I100,$L100,Feries)-1,-(NETWORKDAYS($L100,$I100,Feries)-1)))</f>
        <v/>
      </c>
      <c r="O100" s="22">
        <f>IF(OR($C100="",$M100=""),"",IF(N($K100)&gt;=1,"Terminé",IF(OR(AND($L100&lt;&gt;"",$L100&gt;$I100),TODAY()&gt;$M100),"En retard",IF(TODAY()&gt;=$H100,"En cours","À venir"))))</f>
        <v/>
      </c>
      <c r="P100" s="18" t="n"/>
    </row>
    <row r="101">
      <c r="A101" s="17" t="n">
        <v>94</v>
      </c>
      <c r="B101" s="18" t="n"/>
      <c r="C101" s="18" t="n"/>
      <c r="D101" s="18" t="n"/>
      <c r="E101" s="17" t="n"/>
      <c r="F101" s="17" t="n"/>
      <c r="G101" s="17" t="n"/>
      <c r="H101" s="19">
        <f>IF($C101="","",IF($E101="",DateOS,IFERROR(WORKDAY(INDEX($M$8:$M$107,MATCH($E101,$A$8:$A$107,0)),IF(INDEX($G$8:$G$107,MATCH($E101,$A$8:$A$107,0))=0,0,1)+N($F101),Feries),"Préd. ?")))</f>
        <v/>
      </c>
      <c r="I101" s="19">
        <f>IF(OR($C101="",NOT(ISNUMBER($H101))),"",IF($G101=0,$H101,WORKDAY($H101,$G101-1,Feries)))</f>
        <v/>
      </c>
      <c r="J101" s="17" t="n"/>
      <c r="K101" s="20" t="n"/>
      <c r="L101" s="21" t="n"/>
      <c r="M101" s="19">
        <f>IF(OR($C101="",$I101=""),"",IF($L101&lt;&gt;"",$L101,$I101))</f>
        <v/>
      </c>
      <c r="N101" s="22">
        <f>IF(OR($C101="",$L101="",$I101=""),"",IF($L101&gt;=$I101,NETWORKDAYS($I101,$L101,Feries)-1,-(NETWORKDAYS($L101,$I101,Feries)-1)))</f>
        <v/>
      </c>
      <c r="O101" s="22">
        <f>IF(OR($C101="",$M101=""),"",IF(N($K101)&gt;=1,"Terminé",IF(OR(AND($L101&lt;&gt;"",$L101&gt;$I101),TODAY()&gt;$M101),"En retard",IF(TODAY()&gt;=$H101,"En cours","À venir"))))</f>
        <v/>
      </c>
      <c r="P101" s="18" t="n"/>
    </row>
    <row r="102">
      <c r="A102" s="17" t="n">
        <v>95</v>
      </c>
      <c r="B102" s="18" t="n"/>
      <c r="C102" s="18" t="n"/>
      <c r="D102" s="18" t="n"/>
      <c r="E102" s="17" t="n"/>
      <c r="F102" s="17" t="n"/>
      <c r="G102" s="17" t="n"/>
      <c r="H102" s="19">
        <f>IF($C102="","",IF($E102="",DateOS,IFERROR(WORKDAY(INDEX($M$8:$M$107,MATCH($E102,$A$8:$A$107,0)),IF(INDEX($G$8:$G$107,MATCH($E102,$A$8:$A$107,0))=0,0,1)+N($F102),Feries),"Préd. ?")))</f>
        <v/>
      </c>
      <c r="I102" s="19">
        <f>IF(OR($C102="",NOT(ISNUMBER($H102))),"",IF($G102=0,$H102,WORKDAY($H102,$G102-1,Feries)))</f>
        <v/>
      </c>
      <c r="J102" s="17" t="n"/>
      <c r="K102" s="20" t="n"/>
      <c r="L102" s="21" t="n"/>
      <c r="M102" s="19">
        <f>IF(OR($C102="",$I102=""),"",IF($L102&lt;&gt;"",$L102,$I102))</f>
        <v/>
      </c>
      <c r="N102" s="22">
        <f>IF(OR($C102="",$L102="",$I102=""),"",IF($L102&gt;=$I102,NETWORKDAYS($I102,$L102,Feries)-1,-(NETWORKDAYS($L102,$I102,Feries)-1)))</f>
        <v/>
      </c>
      <c r="O102" s="22">
        <f>IF(OR($C102="",$M102=""),"",IF(N($K102)&gt;=1,"Terminé",IF(OR(AND($L102&lt;&gt;"",$L102&gt;$I102),TODAY()&gt;$M102),"En retard",IF(TODAY()&gt;=$H102,"En cours","À venir"))))</f>
        <v/>
      </c>
      <c r="P102" s="18" t="n"/>
    </row>
    <row r="103">
      <c r="A103" s="17" t="n">
        <v>96</v>
      </c>
      <c r="B103" s="18" t="n"/>
      <c r="C103" s="18" t="n"/>
      <c r="D103" s="18" t="n"/>
      <c r="E103" s="17" t="n"/>
      <c r="F103" s="17" t="n"/>
      <c r="G103" s="17" t="n"/>
      <c r="H103" s="19">
        <f>IF($C103="","",IF($E103="",DateOS,IFERROR(WORKDAY(INDEX($M$8:$M$107,MATCH($E103,$A$8:$A$107,0)),IF(INDEX($G$8:$G$107,MATCH($E103,$A$8:$A$107,0))=0,0,1)+N($F103),Feries),"Préd. ?")))</f>
        <v/>
      </c>
      <c r="I103" s="19">
        <f>IF(OR($C103="",NOT(ISNUMBER($H103))),"",IF($G103=0,$H103,WORKDAY($H103,$G103-1,Feries)))</f>
        <v/>
      </c>
      <c r="J103" s="17" t="n"/>
      <c r="K103" s="20" t="n"/>
      <c r="L103" s="21" t="n"/>
      <c r="M103" s="19">
        <f>IF(OR($C103="",$I103=""),"",IF($L103&lt;&gt;"",$L103,$I103))</f>
        <v/>
      </c>
      <c r="N103" s="22">
        <f>IF(OR($C103="",$L103="",$I103=""),"",IF($L103&gt;=$I103,NETWORKDAYS($I103,$L103,Feries)-1,-(NETWORKDAYS($L103,$I103,Feries)-1)))</f>
        <v/>
      </c>
      <c r="O103" s="22">
        <f>IF(OR($C103="",$M103=""),"",IF(N($K103)&gt;=1,"Terminé",IF(OR(AND($L103&lt;&gt;"",$L103&gt;$I103),TODAY()&gt;$M103),"En retard",IF(TODAY()&gt;=$H103,"En cours","À venir"))))</f>
        <v/>
      </c>
      <c r="P103" s="18" t="n"/>
    </row>
    <row r="104">
      <c r="A104" s="17" t="n">
        <v>97</v>
      </c>
      <c r="B104" s="18" t="n"/>
      <c r="C104" s="18" t="n"/>
      <c r="D104" s="18" t="n"/>
      <c r="E104" s="17" t="n"/>
      <c r="F104" s="17" t="n"/>
      <c r="G104" s="17" t="n"/>
      <c r="H104" s="19">
        <f>IF($C104="","",IF($E104="",DateOS,IFERROR(WORKDAY(INDEX($M$8:$M$107,MATCH($E104,$A$8:$A$107,0)),IF(INDEX($G$8:$G$107,MATCH($E104,$A$8:$A$107,0))=0,0,1)+N($F104),Feries),"Préd. ?")))</f>
        <v/>
      </c>
      <c r="I104" s="19">
        <f>IF(OR($C104="",NOT(ISNUMBER($H104))),"",IF($G104=0,$H104,WORKDAY($H104,$G104-1,Feries)))</f>
        <v/>
      </c>
      <c r="J104" s="17" t="n"/>
      <c r="K104" s="20" t="n"/>
      <c r="L104" s="21" t="n"/>
      <c r="M104" s="19">
        <f>IF(OR($C104="",$I104=""),"",IF($L104&lt;&gt;"",$L104,$I104))</f>
        <v/>
      </c>
      <c r="N104" s="22">
        <f>IF(OR($C104="",$L104="",$I104=""),"",IF($L104&gt;=$I104,NETWORKDAYS($I104,$L104,Feries)-1,-(NETWORKDAYS($L104,$I104,Feries)-1)))</f>
        <v/>
      </c>
      <c r="O104" s="22">
        <f>IF(OR($C104="",$M104=""),"",IF(N($K104)&gt;=1,"Terminé",IF(OR(AND($L104&lt;&gt;"",$L104&gt;$I104),TODAY()&gt;$M104),"En retard",IF(TODAY()&gt;=$H104,"En cours","À venir"))))</f>
        <v/>
      </c>
      <c r="P104" s="18" t="n"/>
    </row>
    <row r="105">
      <c r="A105" s="17" t="n">
        <v>98</v>
      </c>
      <c r="B105" s="18" t="n"/>
      <c r="C105" s="18" t="n"/>
      <c r="D105" s="18" t="n"/>
      <c r="E105" s="17" t="n"/>
      <c r="F105" s="17" t="n"/>
      <c r="G105" s="17" t="n"/>
      <c r="H105" s="19">
        <f>IF($C105="","",IF($E105="",DateOS,IFERROR(WORKDAY(INDEX($M$8:$M$107,MATCH($E105,$A$8:$A$107,0)),IF(INDEX($G$8:$G$107,MATCH($E105,$A$8:$A$107,0))=0,0,1)+N($F105),Feries),"Préd. ?")))</f>
        <v/>
      </c>
      <c r="I105" s="19">
        <f>IF(OR($C105="",NOT(ISNUMBER($H105))),"",IF($G105=0,$H105,WORKDAY($H105,$G105-1,Feries)))</f>
        <v/>
      </c>
      <c r="J105" s="17" t="n"/>
      <c r="K105" s="20" t="n"/>
      <c r="L105" s="21" t="n"/>
      <c r="M105" s="19">
        <f>IF(OR($C105="",$I105=""),"",IF($L105&lt;&gt;"",$L105,$I105))</f>
        <v/>
      </c>
      <c r="N105" s="22">
        <f>IF(OR($C105="",$L105="",$I105=""),"",IF($L105&gt;=$I105,NETWORKDAYS($I105,$L105,Feries)-1,-(NETWORKDAYS($L105,$I105,Feries)-1)))</f>
        <v/>
      </c>
      <c r="O105" s="22">
        <f>IF(OR($C105="",$M105=""),"",IF(N($K105)&gt;=1,"Terminé",IF(OR(AND($L105&lt;&gt;"",$L105&gt;$I105),TODAY()&gt;$M105),"En retard",IF(TODAY()&gt;=$H105,"En cours","À venir"))))</f>
        <v/>
      </c>
      <c r="P105" s="18" t="n"/>
    </row>
    <row r="106">
      <c r="A106" s="17" t="n">
        <v>99</v>
      </c>
      <c r="B106" s="18" t="n"/>
      <c r="C106" s="18" t="n"/>
      <c r="D106" s="18" t="n"/>
      <c r="E106" s="17" t="n"/>
      <c r="F106" s="17" t="n"/>
      <c r="G106" s="17" t="n"/>
      <c r="H106" s="19">
        <f>IF($C106="","",IF($E106="",DateOS,IFERROR(WORKDAY(INDEX($M$8:$M$107,MATCH($E106,$A$8:$A$107,0)),IF(INDEX($G$8:$G$107,MATCH($E106,$A$8:$A$107,0))=0,0,1)+N($F106),Feries),"Préd. ?")))</f>
        <v/>
      </c>
      <c r="I106" s="19">
        <f>IF(OR($C106="",NOT(ISNUMBER($H106))),"",IF($G106=0,$H106,WORKDAY($H106,$G106-1,Feries)))</f>
        <v/>
      </c>
      <c r="J106" s="17" t="n"/>
      <c r="K106" s="20" t="n"/>
      <c r="L106" s="21" t="n"/>
      <c r="M106" s="19">
        <f>IF(OR($C106="",$I106=""),"",IF($L106&lt;&gt;"",$L106,$I106))</f>
        <v/>
      </c>
      <c r="N106" s="22">
        <f>IF(OR($C106="",$L106="",$I106=""),"",IF($L106&gt;=$I106,NETWORKDAYS($I106,$L106,Feries)-1,-(NETWORKDAYS($L106,$I106,Feries)-1)))</f>
        <v/>
      </c>
      <c r="O106" s="22">
        <f>IF(OR($C106="",$M106=""),"",IF(N($K106)&gt;=1,"Terminé",IF(OR(AND($L106&lt;&gt;"",$L106&gt;$I106),TODAY()&gt;$M106),"En retard",IF(TODAY()&gt;=$H106,"En cours","À venir"))))</f>
        <v/>
      </c>
      <c r="P106" s="18" t="n"/>
    </row>
    <row r="107">
      <c r="A107" s="17" t="n">
        <v>100</v>
      </c>
      <c r="B107" s="18" t="n"/>
      <c r="C107" s="18" t="n"/>
      <c r="D107" s="18" t="n"/>
      <c r="E107" s="17" t="n"/>
      <c r="F107" s="17" t="n"/>
      <c r="G107" s="17" t="n"/>
      <c r="H107" s="19">
        <f>IF($C107="","",IF($E107="",DateOS,IFERROR(WORKDAY(INDEX($M$8:$M$107,MATCH($E107,$A$8:$A$107,0)),IF(INDEX($G$8:$G$107,MATCH($E107,$A$8:$A$107,0))=0,0,1)+N($F107),Feries),"Préd. ?")))</f>
        <v/>
      </c>
      <c r="I107" s="19">
        <f>IF(OR($C107="",NOT(ISNUMBER($H107))),"",IF($G107=0,$H107,WORKDAY($H107,$G107-1,Feries)))</f>
        <v/>
      </c>
      <c r="J107" s="17" t="n"/>
      <c r="K107" s="20" t="n"/>
      <c r="L107" s="21" t="n"/>
      <c r="M107" s="19">
        <f>IF(OR($C107="",$I107=""),"",IF($L107&lt;&gt;"",$L107,$I107))</f>
        <v/>
      </c>
      <c r="N107" s="22">
        <f>IF(OR($C107="",$L107="",$I107=""),"",IF($L107&gt;=$I107,NETWORKDAYS($I107,$L107,Feries)-1,-(NETWORKDAYS($L107,$I107,Feries)-1)))</f>
        <v/>
      </c>
      <c r="O107" s="22">
        <f>IF(OR($C107="",$M107=""),"",IF(N($K107)&gt;=1,"Terminé",IF(OR(AND($L107&lt;&gt;"",$L107&gt;$I107),TODAY()&gt;$M107),"En retard",IF(TODAY()&gt;=$H107,"En cours","À venir"))))</f>
        <v/>
      </c>
      <c r="P107" s="18" t="n"/>
    </row>
  </sheetData>
  <conditionalFormatting sqref="H4">
    <cfRule type="cellIs" priority="1" operator="lessThan" dxfId="0">
      <formula>0</formula>
    </cfRule>
  </conditionalFormatting>
  <conditionalFormatting sqref="M4">
    <cfRule type="cellIs" priority="2" operator="greaterThan" dxfId="0">
      <formula>0</formula>
    </cfRule>
  </conditionalFormatting>
  <conditionalFormatting sqref="O8:O107">
    <cfRule type="cellIs" priority="3" operator="equal" dxfId="1">
      <formula>"Terminé"</formula>
    </cfRule>
    <cfRule type="cellIs" priority="4" operator="equal" dxfId="2">
      <formula>"En retard"</formula>
    </cfRule>
    <cfRule type="cellIs" priority="5" operator="equal" dxfId="3">
      <formula>"En cours"</formula>
    </cfRule>
    <cfRule type="cellIs" priority="6" operator="equal" dxfId="4">
      <formula>"À venir"</formula>
    </cfRule>
  </conditionalFormatting>
  <conditionalFormatting sqref="N8:N107">
    <cfRule type="cellIs" priority="7" operator="greaterThan" dxfId="5">
      <formula>0</formula>
    </cfRule>
  </conditionalFormatting>
  <conditionalFormatting sqref="J8:J107">
    <cfRule type="cellIs" priority="8" operator="equal" dxfId="6">
      <formula>"Oui"</formula>
    </cfRule>
  </conditionalFormatting>
  <conditionalFormatting sqref="A8:C107">
    <cfRule type="expression" priority="9" dxfId="7">
      <formula>$G8=0</formula>
    </cfRule>
  </conditionalFormatting>
  <dataValidations count="4">
    <dataValidation sqref="B8:B107" showDropDown="0" showInputMessage="0" showErrorMessage="0" allowBlank="1" type="list">
      <formula1>Lots</formula1>
    </dataValidation>
    <dataValidation sqref="J8:J107" showDropDown="0" showInputMessage="0" showErrorMessage="0" allowBlank="1" type="list">
      <formula1>"Oui,Non"</formula1>
    </dataValidation>
    <dataValidation sqref="K8:K107" showDropDown="0" showInputMessage="0" showErrorMessage="1" allowBlank="1" error="Saisissez un pourcentage entre 0 % et 100 %." type="decimal" operator="between">
      <formula1>0</formula1>
      <formula2>1</formula2>
    </dataValidation>
    <dataValidation sqref="F8:G107" showDropDown="0" showInputMessage="0" showErrorMessage="0" allowBlank="1" type="whole" operator="between">
      <formula1>0</formula1>
      <formula2>999</formula2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Q107"/>
  <sheetViews>
    <sheetView showGridLines="0" workbookViewId="0">
      <pane xSplit="3" ySplit="7" topLeftCell="D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4" customWidth="1" min="2" max="2"/>
    <col width="16" customWidth="1" min="3" max="3"/>
    <col width="5.5" customWidth="1" min="4" max="4"/>
    <col width="5.5" customWidth="1" min="5" max="5"/>
    <col width="5.5" customWidth="1" min="6" max="6"/>
    <col width="5.5" customWidth="1" min="7" max="7"/>
    <col width="5.5" customWidth="1" min="8" max="8"/>
    <col width="5.5" customWidth="1" min="9" max="9"/>
    <col width="5.5" customWidth="1" min="10" max="10"/>
    <col width="5.5" customWidth="1" min="11" max="11"/>
    <col width="5.5" customWidth="1" min="12" max="12"/>
    <col width="5.5" customWidth="1" min="13" max="13"/>
    <col width="5.5" customWidth="1" min="14" max="14"/>
    <col width="5.5" customWidth="1" min="15" max="15"/>
    <col width="5.5" customWidth="1" min="16" max="16"/>
    <col width="5.5" customWidth="1" min="17" max="17"/>
    <col width="5.5" customWidth="1" min="18" max="18"/>
    <col width="5.5" customWidth="1" min="19" max="19"/>
    <col width="5.5" customWidth="1" min="20" max="20"/>
    <col width="5.5" customWidth="1" min="21" max="21"/>
    <col width="5.5" customWidth="1" min="22" max="22"/>
    <col width="5.5" customWidth="1" min="23" max="23"/>
    <col width="5.5" customWidth="1" min="24" max="24"/>
    <col width="5.5" customWidth="1" min="25" max="25"/>
    <col width="5.5" customWidth="1" min="26" max="26"/>
    <col width="5.5" customWidth="1" min="27" max="27"/>
    <col width="5.5" customWidth="1" min="28" max="28"/>
    <col width="5.5" customWidth="1" min="29" max="29"/>
    <col width="5.5" customWidth="1" min="30" max="30"/>
    <col width="5.5" customWidth="1" min="31" max="31"/>
    <col width="5.5" customWidth="1" min="32" max="32"/>
    <col width="5.5" customWidth="1" min="33" max="33"/>
    <col width="5.5" customWidth="1" min="34" max="34"/>
    <col width="5.5" customWidth="1" min="35" max="35"/>
    <col width="5.5" customWidth="1" min="36" max="36"/>
    <col width="5.5" customWidth="1" min="37" max="37"/>
    <col width="5.5" customWidth="1" min="38" max="38"/>
    <col width="5.5" customWidth="1" min="39" max="39"/>
    <col width="5.5" customWidth="1" min="40" max="40"/>
    <col width="5.5" customWidth="1" min="41" max="41"/>
    <col width="5.5" customWidth="1" min="42" max="42"/>
    <col width="5.5" customWidth="1" min="43" max="43"/>
  </cols>
  <sheetData>
    <row r="1">
      <c r="A1" s="8" t="inlineStr">
        <is>
          <t>Diagramme de Gantt</t>
        </is>
      </c>
    </row>
    <row r="2">
      <c r="A2" s="23">
        <f>Planning!A2</f>
        <v/>
      </c>
    </row>
    <row r="3">
      <c r="D3" s="24" t="inlineStr">
        <is>
          <t>Prévu</t>
        </is>
      </c>
      <c r="H3" s="25" t="inlineStr">
        <is>
          <t>Chemin critique</t>
        </is>
      </c>
      <c r="L3" s="26" t="inlineStr">
        <is>
          <t>En retard</t>
        </is>
      </c>
      <c r="P3" s="27" t="inlineStr">
        <is>
          <t>Terminé</t>
        </is>
      </c>
      <c r="T3" s="28" t="inlineStr">
        <is>
          <t>◆ Jalon</t>
        </is>
      </c>
    </row>
    <row r="6">
      <c r="A6" s="29" t="n"/>
      <c r="B6" s="29" t="n"/>
      <c r="C6" s="29" t="n"/>
      <c r="D6" s="30">
        <f>"S"&amp;1</f>
        <v/>
      </c>
      <c r="E6" s="30">
        <f>"S"&amp;2</f>
        <v/>
      </c>
      <c r="F6" s="30">
        <f>"S"&amp;3</f>
        <v/>
      </c>
      <c r="G6" s="30">
        <f>"S"&amp;4</f>
        <v/>
      </c>
      <c r="H6" s="30">
        <f>"S"&amp;5</f>
        <v/>
      </c>
      <c r="I6" s="30">
        <f>"S"&amp;6</f>
        <v/>
      </c>
      <c r="J6" s="30">
        <f>"S"&amp;7</f>
        <v/>
      </c>
      <c r="K6" s="30">
        <f>"S"&amp;8</f>
        <v/>
      </c>
      <c r="L6" s="30">
        <f>"S"&amp;9</f>
        <v/>
      </c>
      <c r="M6" s="30">
        <f>"S"&amp;10</f>
        <v/>
      </c>
      <c r="N6" s="30">
        <f>"S"&amp;11</f>
        <v/>
      </c>
      <c r="O6" s="30">
        <f>"S"&amp;12</f>
        <v/>
      </c>
      <c r="P6" s="30">
        <f>"S"&amp;13</f>
        <v/>
      </c>
      <c r="Q6" s="30">
        <f>"S"&amp;14</f>
        <v/>
      </c>
      <c r="R6" s="30">
        <f>"S"&amp;15</f>
        <v/>
      </c>
      <c r="S6" s="30">
        <f>"S"&amp;16</f>
        <v/>
      </c>
      <c r="T6" s="30">
        <f>"S"&amp;17</f>
        <v/>
      </c>
      <c r="U6" s="30">
        <f>"S"&amp;18</f>
        <v/>
      </c>
      <c r="V6" s="30">
        <f>"S"&amp;19</f>
        <v/>
      </c>
      <c r="W6" s="30">
        <f>"S"&amp;20</f>
        <v/>
      </c>
      <c r="X6" s="30">
        <f>"S"&amp;21</f>
        <v/>
      </c>
      <c r="Y6" s="30">
        <f>"S"&amp;22</f>
        <v/>
      </c>
      <c r="Z6" s="30">
        <f>"S"&amp;23</f>
        <v/>
      </c>
      <c r="AA6" s="30">
        <f>"S"&amp;24</f>
        <v/>
      </c>
      <c r="AB6" s="30">
        <f>"S"&amp;25</f>
        <v/>
      </c>
      <c r="AC6" s="30">
        <f>"S"&amp;26</f>
        <v/>
      </c>
      <c r="AD6" s="30">
        <f>"S"&amp;27</f>
        <v/>
      </c>
      <c r="AE6" s="30">
        <f>"S"&amp;28</f>
        <v/>
      </c>
      <c r="AF6" s="30">
        <f>"S"&amp;29</f>
        <v/>
      </c>
      <c r="AG6" s="30">
        <f>"S"&amp;30</f>
        <v/>
      </c>
      <c r="AH6" s="30">
        <f>"S"&amp;31</f>
        <v/>
      </c>
      <c r="AI6" s="30">
        <f>"S"&amp;32</f>
        <v/>
      </c>
      <c r="AJ6" s="30">
        <f>"S"&amp;33</f>
        <v/>
      </c>
      <c r="AK6" s="30">
        <f>"S"&amp;34</f>
        <v/>
      </c>
      <c r="AL6" s="30">
        <f>"S"&amp;35</f>
        <v/>
      </c>
      <c r="AM6" s="30">
        <f>"S"&amp;36</f>
        <v/>
      </c>
      <c r="AN6" s="30">
        <f>"S"&amp;37</f>
        <v/>
      </c>
      <c r="AO6" s="30">
        <f>"S"&amp;38</f>
        <v/>
      </c>
      <c r="AP6" s="30">
        <f>"S"&amp;39</f>
        <v/>
      </c>
      <c r="AQ6" s="30">
        <f>"S"&amp;40</f>
        <v/>
      </c>
    </row>
    <row r="7">
      <c r="A7" s="31" t="inlineStr">
        <is>
          <t>N°</t>
        </is>
      </c>
      <c r="B7" s="31" t="inlineStr">
        <is>
          <t>Tâche</t>
        </is>
      </c>
      <c r="C7" s="31" t="inlineStr">
        <is>
          <t>Responsable</t>
        </is>
      </c>
      <c r="D7" s="32">
        <f>DateOS-WEEKDAY(DateOS,2)+1</f>
        <v/>
      </c>
      <c r="E7" s="32">
        <f>D7+7</f>
        <v/>
      </c>
      <c r="F7" s="32">
        <f>E7+7</f>
        <v/>
      </c>
      <c r="G7" s="32">
        <f>F7+7</f>
        <v/>
      </c>
      <c r="H7" s="32">
        <f>G7+7</f>
        <v/>
      </c>
      <c r="I7" s="32">
        <f>H7+7</f>
        <v/>
      </c>
      <c r="J7" s="32">
        <f>I7+7</f>
        <v/>
      </c>
      <c r="K7" s="32">
        <f>J7+7</f>
        <v/>
      </c>
      <c r="L7" s="32">
        <f>K7+7</f>
        <v/>
      </c>
      <c r="M7" s="32">
        <f>L7+7</f>
        <v/>
      </c>
      <c r="N7" s="32">
        <f>M7+7</f>
        <v/>
      </c>
      <c r="O7" s="32">
        <f>N7+7</f>
        <v/>
      </c>
      <c r="P7" s="32">
        <f>O7+7</f>
        <v/>
      </c>
      <c r="Q7" s="32">
        <f>P7+7</f>
        <v/>
      </c>
      <c r="R7" s="32">
        <f>Q7+7</f>
        <v/>
      </c>
      <c r="S7" s="32">
        <f>R7+7</f>
        <v/>
      </c>
      <c r="T7" s="32">
        <f>S7+7</f>
        <v/>
      </c>
      <c r="U7" s="32">
        <f>T7+7</f>
        <v/>
      </c>
      <c r="V7" s="32">
        <f>U7+7</f>
        <v/>
      </c>
      <c r="W7" s="32">
        <f>V7+7</f>
        <v/>
      </c>
      <c r="X7" s="32">
        <f>W7+7</f>
        <v/>
      </c>
      <c r="Y7" s="32">
        <f>X7+7</f>
        <v/>
      </c>
      <c r="Z7" s="32">
        <f>Y7+7</f>
        <v/>
      </c>
      <c r="AA7" s="32">
        <f>Z7+7</f>
        <v/>
      </c>
      <c r="AB7" s="32">
        <f>AA7+7</f>
        <v/>
      </c>
      <c r="AC7" s="32">
        <f>AB7+7</f>
        <v/>
      </c>
      <c r="AD7" s="32">
        <f>AC7+7</f>
        <v/>
      </c>
      <c r="AE7" s="32">
        <f>AD7+7</f>
        <v/>
      </c>
      <c r="AF7" s="32">
        <f>AE7+7</f>
        <v/>
      </c>
      <c r="AG7" s="32">
        <f>AF7+7</f>
        <v/>
      </c>
      <c r="AH7" s="32">
        <f>AG7+7</f>
        <v/>
      </c>
      <c r="AI7" s="32">
        <f>AH7+7</f>
        <v/>
      </c>
      <c r="AJ7" s="32">
        <f>AI7+7</f>
        <v/>
      </c>
      <c r="AK7" s="32">
        <f>AJ7+7</f>
        <v/>
      </c>
      <c r="AL7" s="32">
        <f>AK7+7</f>
        <v/>
      </c>
      <c r="AM7" s="32">
        <f>AL7+7</f>
        <v/>
      </c>
      <c r="AN7" s="32">
        <f>AM7+7</f>
        <v/>
      </c>
      <c r="AO7" s="32">
        <f>AN7+7</f>
        <v/>
      </c>
      <c r="AP7" s="32">
        <f>AO7+7</f>
        <v/>
      </c>
      <c r="AQ7" s="32">
        <f>AP7+7</f>
        <v/>
      </c>
    </row>
    <row r="8">
      <c r="A8" s="33">
        <f>IF(Planning!$C8="","",Planning!A8)</f>
        <v/>
      </c>
      <c r="B8" s="33">
        <f>IF(Planning!$C8="","",Planning!C8)</f>
        <v/>
      </c>
      <c r="C8" s="33">
        <f>IF(Planning!$C8="","",Planning!D8)</f>
        <v/>
      </c>
      <c r="D8" s="34">
        <f>IF(OR(Planning!$C8="",Planning!$M8=""),"",IF(AND(Planning!$H8&lt;=D$7+4,Planning!$M8&gt;=D$7),IF(Planning!$G8=0,"◆",IF(Planning!$O8="Terminé","T",IF(Planning!$O8="En retard","R",IF(Planning!$J8="Oui","C","P")))),""))</f>
        <v/>
      </c>
      <c r="E8" s="34">
        <f>IF(OR(Planning!$C8="",Planning!$M8=""),"",IF(AND(Planning!$H8&lt;=E$7+4,Planning!$M8&gt;=E$7),IF(Planning!$G8=0,"◆",IF(Planning!$O8="Terminé","T",IF(Planning!$O8="En retard","R",IF(Planning!$J8="Oui","C","P")))),""))</f>
        <v/>
      </c>
      <c r="F8" s="34">
        <f>IF(OR(Planning!$C8="",Planning!$M8=""),"",IF(AND(Planning!$H8&lt;=F$7+4,Planning!$M8&gt;=F$7),IF(Planning!$G8=0,"◆",IF(Planning!$O8="Terminé","T",IF(Planning!$O8="En retard","R",IF(Planning!$J8="Oui","C","P")))),""))</f>
        <v/>
      </c>
      <c r="G8" s="34">
        <f>IF(OR(Planning!$C8="",Planning!$M8=""),"",IF(AND(Planning!$H8&lt;=G$7+4,Planning!$M8&gt;=G$7),IF(Planning!$G8=0,"◆",IF(Planning!$O8="Terminé","T",IF(Planning!$O8="En retard","R",IF(Planning!$J8="Oui","C","P")))),""))</f>
        <v/>
      </c>
      <c r="H8" s="34">
        <f>IF(OR(Planning!$C8="",Planning!$M8=""),"",IF(AND(Planning!$H8&lt;=H$7+4,Planning!$M8&gt;=H$7),IF(Planning!$G8=0,"◆",IF(Planning!$O8="Terminé","T",IF(Planning!$O8="En retard","R",IF(Planning!$J8="Oui","C","P")))),""))</f>
        <v/>
      </c>
      <c r="I8" s="34">
        <f>IF(OR(Planning!$C8="",Planning!$M8=""),"",IF(AND(Planning!$H8&lt;=I$7+4,Planning!$M8&gt;=I$7),IF(Planning!$G8=0,"◆",IF(Planning!$O8="Terminé","T",IF(Planning!$O8="En retard","R",IF(Planning!$J8="Oui","C","P")))),""))</f>
        <v/>
      </c>
      <c r="J8" s="34">
        <f>IF(OR(Planning!$C8="",Planning!$M8=""),"",IF(AND(Planning!$H8&lt;=J$7+4,Planning!$M8&gt;=J$7),IF(Planning!$G8=0,"◆",IF(Planning!$O8="Terminé","T",IF(Planning!$O8="En retard","R",IF(Planning!$J8="Oui","C","P")))),""))</f>
        <v/>
      </c>
      <c r="K8" s="34">
        <f>IF(OR(Planning!$C8="",Planning!$M8=""),"",IF(AND(Planning!$H8&lt;=K$7+4,Planning!$M8&gt;=K$7),IF(Planning!$G8=0,"◆",IF(Planning!$O8="Terminé","T",IF(Planning!$O8="En retard","R",IF(Planning!$J8="Oui","C","P")))),""))</f>
        <v/>
      </c>
      <c r="L8" s="34">
        <f>IF(OR(Planning!$C8="",Planning!$M8=""),"",IF(AND(Planning!$H8&lt;=L$7+4,Planning!$M8&gt;=L$7),IF(Planning!$G8=0,"◆",IF(Planning!$O8="Terminé","T",IF(Planning!$O8="En retard","R",IF(Planning!$J8="Oui","C","P")))),""))</f>
        <v/>
      </c>
      <c r="M8" s="34">
        <f>IF(OR(Planning!$C8="",Planning!$M8=""),"",IF(AND(Planning!$H8&lt;=M$7+4,Planning!$M8&gt;=M$7),IF(Planning!$G8=0,"◆",IF(Planning!$O8="Terminé","T",IF(Planning!$O8="En retard","R",IF(Planning!$J8="Oui","C","P")))),""))</f>
        <v/>
      </c>
      <c r="N8" s="34">
        <f>IF(OR(Planning!$C8="",Planning!$M8=""),"",IF(AND(Planning!$H8&lt;=N$7+4,Planning!$M8&gt;=N$7),IF(Planning!$G8=0,"◆",IF(Planning!$O8="Terminé","T",IF(Planning!$O8="En retard","R",IF(Planning!$J8="Oui","C","P")))),""))</f>
        <v/>
      </c>
      <c r="O8" s="34">
        <f>IF(OR(Planning!$C8="",Planning!$M8=""),"",IF(AND(Planning!$H8&lt;=O$7+4,Planning!$M8&gt;=O$7),IF(Planning!$G8=0,"◆",IF(Planning!$O8="Terminé","T",IF(Planning!$O8="En retard","R",IF(Planning!$J8="Oui","C","P")))),""))</f>
        <v/>
      </c>
      <c r="P8" s="34">
        <f>IF(OR(Planning!$C8="",Planning!$M8=""),"",IF(AND(Planning!$H8&lt;=P$7+4,Planning!$M8&gt;=P$7),IF(Planning!$G8=0,"◆",IF(Planning!$O8="Terminé","T",IF(Planning!$O8="En retard","R",IF(Planning!$J8="Oui","C","P")))),""))</f>
        <v/>
      </c>
      <c r="Q8" s="34">
        <f>IF(OR(Planning!$C8="",Planning!$M8=""),"",IF(AND(Planning!$H8&lt;=Q$7+4,Planning!$M8&gt;=Q$7),IF(Planning!$G8=0,"◆",IF(Planning!$O8="Terminé","T",IF(Planning!$O8="En retard","R",IF(Planning!$J8="Oui","C","P")))),""))</f>
        <v/>
      </c>
      <c r="R8" s="34">
        <f>IF(OR(Planning!$C8="",Planning!$M8=""),"",IF(AND(Planning!$H8&lt;=R$7+4,Planning!$M8&gt;=R$7),IF(Planning!$G8=0,"◆",IF(Planning!$O8="Terminé","T",IF(Planning!$O8="En retard","R",IF(Planning!$J8="Oui","C","P")))),""))</f>
        <v/>
      </c>
      <c r="S8" s="34">
        <f>IF(OR(Planning!$C8="",Planning!$M8=""),"",IF(AND(Planning!$H8&lt;=S$7+4,Planning!$M8&gt;=S$7),IF(Planning!$G8=0,"◆",IF(Planning!$O8="Terminé","T",IF(Planning!$O8="En retard","R",IF(Planning!$J8="Oui","C","P")))),""))</f>
        <v/>
      </c>
      <c r="T8" s="34">
        <f>IF(OR(Planning!$C8="",Planning!$M8=""),"",IF(AND(Planning!$H8&lt;=T$7+4,Planning!$M8&gt;=T$7),IF(Planning!$G8=0,"◆",IF(Planning!$O8="Terminé","T",IF(Planning!$O8="En retard","R",IF(Planning!$J8="Oui","C","P")))),""))</f>
        <v/>
      </c>
      <c r="U8" s="34">
        <f>IF(OR(Planning!$C8="",Planning!$M8=""),"",IF(AND(Planning!$H8&lt;=U$7+4,Planning!$M8&gt;=U$7),IF(Planning!$G8=0,"◆",IF(Planning!$O8="Terminé","T",IF(Planning!$O8="En retard","R",IF(Planning!$J8="Oui","C","P")))),""))</f>
        <v/>
      </c>
      <c r="V8" s="34">
        <f>IF(OR(Planning!$C8="",Planning!$M8=""),"",IF(AND(Planning!$H8&lt;=V$7+4,Planning!$M8&gt;=V$7),IF(Planning!$G8=0,"◆",IF(Planning!$O8="Terminé","T",IF(Planning!$O8="En retard","R",IF(Planning!$J8="Oui","C","P")))),""))</f>
        <v/>
      </c>
      <c r="W8" s="34">
        <f>IF(OR(Planning!$C8="",Planning!$M8=""),"",IF(AND(Planning!$H8&lt;=W$7+4,Planning!$M8&gt;=W$7),IF(Planning!$G8=0,"◆",IF(Planning!$O8="Terminé","T",IF(Planning!$O8="En retard","R",IF(Planning!$J8="Oui","C","P")))),""))</f>
        <v/>
      </c>
      <c r="X8" s="34">
        <f>IF(OR(Planning!$C8="",Planning!$M8=""),"",IF(AND(Planning!$H8&lt;=X$7+4,Planning!$M8&gt;=X$7),IF(Planning!$G8=0,"◆",IF(Planning!$O8="Terminé","T",IF(Planning!$O8="En retard","R",IF(Planning!$J8="Oui","C","P")))),""))</f>
        <v/>
      </c>
      <c r="Y8" s="34">
        <f>IF(OR(Planning!$C8="",Planning!$M8=""),"",IF(AND(Planning!$H8&lt;=Y$7+4,Planning!$M8&gt;=Y$7),IF(Planning!$G8=0,"◆",IF(Planning!$O8="Terminé","T",IF(Planning!$O8="En retard","R",IF(Planning!$J8="Oui","C","P")))),""))</f>
        <v/>
      </c>
      <c r="Z8" s="34">
        <f>IF(OR(Planning!$C8="",Planning!$M8=""),"",IF(AND(Planning!$H8&lt;=Z$7+4,Planning!$M8&gt;=Z$7),IF(Planning!$G8=0,"◆",IF(Planning!$O8="Terminé","T",IF(Planning!$O8="En retard","R",IF(Planning!$J8="Oui","C","P")))),""))</f>
        <v/>
      </c>
      <c r="AA8" s="34">
        <f>IF(OR(Planning!$C8="",Planning!$M8=""),"",IF(AND(Planning!$H8&lt;=AA$7+4,Planning!$M8&gt;=AA$7),IF(Planning!$G8=0,"◆",IF(Planning!$O8="Terminé","T",IF(Planning!$O8="En retard","R",IF(Planning!$J8="Oui","C","P")))),""))</f>
        <v/>
      </c>
      <c r="AB8" s="34">
        <f>IF(OR(Planning!$C8="",Planning!$M8=""),"",IF(AND(Planning!$H8&lt;=AB$7+4,Planning!$M8&gt;=AB$7),IF(Planning!$G8=0,"◆",IF(Planning!$O8="Terminé","T",IF(Planning!$O8="En retard","R",IF(Planning!$J8="Oui","C","P")))),""))</f>
        <v/>
      </c>
      <c r="AC8" s="34">
        <f>IF(OR(Planning!$C8="",Planning!$M8=""),"",IF(AND(Planning!$H8&lt;=AC$7+4,Planning!$M8&gt;=AC$7),IF(Planning!$G8=0,"◆",IF(Planning!$O8="Terminé","T",IF(Planning!$O8="En retard","R",IF(Planning!$J8="Oui","C","P")))),""))</f>
        <v/>
      </c>
      <c r="AD8" s="34">
        <f>IF(OR(Planning!$C8="",Planning!$M8=""),"",IF(AND(Planning!$H8&lt;=AD$7+4,Planning!$M8&gt;=AD$7),IF(Planning!$G8=0,"◆",IF(Planning!$O8="Terminé","T",IF(Planning!$O8="En retard","R",IF(Planning!$J8="Oui","C","P")))),""))</f>
        <v/>
      </c>
      <c r="AE8" s="34">
        <f>IF(OR(Planning!$C8="",Planning!$M8=""),"",IF(AND(Planning!$H8&lt;=AE$7+4,Planning!$M8&gt;=AE$7),IF(Planning!$G8=0,"◆",IF(Planning!$O8="Terminé","T",IF(Planning!$O8="En retard","R",IF(Planning!$J8="Oui","C","P")))),""))</f>
        <v/>
      </c>
      <c r="AF8" s="34">
        <f>IF(OR(Planning!$C8="",Planning!$M8=""),"",IF(AND(Planning!$H8&lt;=AF$7+4,Planning!$M8&gt;=AF$7),IF(Planning!$G8=0,"◆",IF(Planning!$O8="Terminé","T",IF(Planning!$O8="En retard","R",IF(Planning!$J8="Oui","C","P")))),""))</f>
        <v/>
      </c>
      <c r="AG8" s="34">
        <f>IF(OR(Planning!$C8="",Planning!$M8=""),"",IF(AND(Planning!$H8&lt;=AG$7+4,Planning!$M8&gt;=AG$7),IF(Planning!$G8=0,"◆",IF(Planning!$O8="Terminé","T",IF(Planning!$O8="En retard","R",IF(Planning!$J8="Oui","C","P")))),""))</f>
        <v/>
      </c>
      <c r="AH8" s="34">
        <f>IF(OR(Planning!$C8="",Planning!$M8=""),"",IF(AND(Planning!$H8&lt;=AH$7+4,Planning!$M8&gt;=AH$7),IF(Planning!$G8=0,"◆",IF(Planning!$O8="Terminé","T",IF(Planning!$O8="En retard","R",IF(Planning!$J8="Oui","C","P")))),""))</f>
        <v/>
      </c>
      <c r="AI8" s="34">
        <f>IF(OR(Planning!$C8="",Planning!$M8=""),"",IF(AND(Planning!$H8&lt;=AI$7+4,Planning!$M8&gt;=AI$7),IF(Planning!$G8=0,"◆",IF(Planning!$O8="Terminé","T",IF(Planning!$O8="En retard","R",IF(Planning!$J8="Oui","C","P")))),""))</f>
        <v/>
      </c>
      <c r="AJ8" s="34">
        <f>IF(OR(Planning!$C8="",Planning!$M8=""),"",IF(AND(Planning!$H8&lt;=AJ$7+4,Planning!$M8&gt;=AJ$7),IF(Planning!$G8=0,"◆",IF(Planning!$O8="Terminé","T",IF(Planning!$O8="En retard","R",IF(Planning!$J8="Oui","C","P")))),""))</f>
        <v/>
      </c>
      <c r="AK8" s="34">
        <f>IF(OR(Planning!$C8="",Planning!$M8=""),"",IF(AND(Planning!$H8&lt;=AK$7+4,Planning!$M8&gt;=AK$7),IF(Planning!$G8=0,"◆",IF(Planning!$O8="Terminé","T",IF(Planning!$O8="En retard","R",IF(Planning!$J8="Oui","C","P")))),""))</f>
        <v/>
      </c>
      <c r="AL8" s="34">
        <f>IF(OR(Planning!$C8="",Planning!$M8=""),"",IF(AND(Planning!$H8&lt;=AL$7+4,Planning!$M8&gt;=AL$7),IF(Planning!$G8=0,"◆",IF(Planning!$O8="Terminé","T",IF(Planning!$O8="En retard","R",IF(Planning!$J8="Oui","C","P")))),""))</f>
        <v/>
      </c>
      <c r="AM8" s="34">
        <f>IF(OR(Planning!$C8="",Planning!$M8=""),"",IF(AND(Planning!$H8&lt;=AM$7+4,Planning!$M8&gt;=AM$7),IF(Planning!$G8=0,"◆",IF(Planning!$O8="Terminé","T",IF(Planning!$O8="En retard","R",IF(Planning!$J8="Oui","C","P")))),""))</f>
        <v/>
      </c>
      <c r="AN8" s="34">
        <f>IF(OR(Planning!$C8="",Planning!$M8=""),"",IF(AND(Planning!$H8&lt;=AN$7+4,Planning!$M8&gt;=AN$7),IF(Planning!$G8=0,"◆",IF(Planning!$O8="Terminé","T",IF(Planning!$O8="En retard","R",IF(Planning!$J8="Oui","C","P")))),""))</f>
        <v/>
      </c>
      <c r="AO8" s="34">
        <f>IF(OR(Planning!$C8="",Planning!$M8=""),"",IF(AND(Planning!$H8&lt;=AO$7+4,Planning!$M8&gt;=AO$7),IF(Planning!$G8=0,"◆",IF(Planning!$O8="Terminé","T",IF(Planning!$O8="En retard","R",IF(Planning!$J8="Oui","C","P")))),""))</f>
        <v/>
      </c>
      <c r="AP8" s="34">
        <f>IF(OR(Planning!$C8="",Planning!$M8=""),"",IF(AND(Planning!$H8&lt;=AP$7+4,Planning!$M8&gt;=AP$7),IF(Planning!$G8=0,"◆",IF(Planning!$O8="Terminé","T",IF(Planning!$O8="En retard","R",IF(Planning!$J8="Oui","C","P")))),""))</f>
        <v/>
      </c>
      <c r="AQ8" s="34">
        <f>IF(OR(Planning!$C8="",Planning!$M8=""),"",IF(AND(Planning!$H8&lt;=AQ$7+4,Planning!$M8&gt;=AQ$7),IF(Planning!$G8=0,"◆",IF(Planning!$O8="Terminé","T",IF(Planning!$O8="En retard","R",IF(Planning!$J8="Oui","C","P")))),""))</f>
        <v/>
      </c>
    </row>
    <row r="9">
      <c r="A9" s="33">
        <f>IF(Planning!$C9="","",Planning!A9)</f>
        <v/>
      </c>
      <c r="B9" s="33">
        <f>IF(Planning!$C9="","",Planning!C9)</f>
        <v/>
      </c>
      <c r="C9" s="33">
        <f>IF(Planning!$C9="","",Planning!D9)</f>
        <v/>
      </c>
      <c r="D9" s="34">
        <f>IF(OR(Planning!$C9="",Planning!$M9=""),"",IF(AND(Planning!$H9&lt;=D$7+4,Planning!$M9&gt;=D$7),IF(Planning!$G9=0,"◆",IF(Planning!$O9="Terminé","T",IF(Planning!$O9="En retard","R",IF(Planning!$J9="Oui","C","P")))),""))</f>
        <v/>
      </c>
      <c r="E9" s="34">
        <f>IF(OR(Planning!$C9="",Planning!$M9=""),"",IF(AND(Planning!$H9&lt;=E$7+4,Planning!$M9&gt;=E$7),IF(Planning!$G9=0,"◆",IF(Planning!$O9="Terminé","T",IF(Planning!$O9="En retard","R",IF(Planning!$J9="Oui","C","P")))),""))</f>
        <v/>
      </c>
      <c r="F9" s="34">
        <f>IF(OR(Planning!$C9="",Planning!$M9=""),"",IF(AND(Planning!$H9&lt;=F$7+4,Planning!$M9&gt;=F$7),IF(Planning!$G9=0,"◆",IF(Planning!$O9="Terminé","T",IF(Planning!$O9="En retard","R",IF(Planning!$J9="Oui","C","P")))),""))</f>
        <v/>
      </c>
      <c r="G9" s="34">
        <f>IF(OR(Planning!$C9="",Planning!$M9=""),"",IF(AND(Planning!$H9&lt;=G$7+4,Planning!$M9&gt;=G$7),IF(Planning!$G9=0,"◆",IF(Planning!$O9="Terminé","T",IF(Planning!$O9="En retard","R",IF(Planning!$J9="Oui","C","P")))),""))</f>
        <v/>
      </c>
      <c r="H9" s="34">
        <f>IF(OR(Planning!$C9="",Planning!$M9=""),"",IF(AND(Planning!$H9&lt;=H$7+4,Planning!$M9&gt;=H$7),IF(Planning!$G9=0,"◆",IF(Planning!$O9="Terminé","T",IF(Planning!$O9="En retard","R",IF(Planning!$J9="Oui","C","P")))),""))</f>
        <v/>
      </c>
      <c r="I9" s="34">
        <f>IF(OR(Planning!$C9="",Planning!$M9=""),"",IF(AND(Planning!$H9&lt;=I$7+4,Planning!$M9&gt;=I$7),IF(Planning!$G9=0,"◆",IF(Planning!$O9="Terminé","T",IF(Planning!$O9="En retard","R",IF(Planning!$J9="Oui","C","P")))),""))</f>
        <v/>
      </c>
      <c r="J9" s="34">
        <f>IF(OR(Planning!$C9="",Planning!$M9=""),"",IF(AND(Planning!$H9&lt;=J$7+4,Planning!$M9&gt;=J$7),IF(Planning!$G9=0,"◆",IF(Planning!$O9="Terminé","T",IF(Planning!$O9="En retard","R",IF(Planning!$J9="Oui","C","P")))),""))</f>
        <v/>
      </c>
      <c r="K9" s="34">
        <f>IF(OR(Planning!$C9="",Planning!$M9=""),"",IF(AND(Planning!$H9&lt;=K$7+4,Planning!$M9&gt;=K$7),IF(Planning!$G9=0,"◆",IF(Planning!$O9="Terminé","T",IF(Planning!$O9="En retard","R",IF(Planning!$J9="Oui","C","P")))),""))</f>
        <v/>
      </c>
      <c r="L9" s="34">
        <f>IF(OR(Planning!$C9="",Planning!$M9=""),"",IF(AND(Planning!$H9&lt;=L$7+4,Planning!$M9&gt;=L$7),IF(Planning!$G9=0,"◆",IF(Planning!$O9="Terminé","T",IF(Planning!$O9="En retard","R",IF(Planning!$J9="Oui","C","P")))),""))</f>
        <v/>
      </c>
      <c r="M9" s="34">
        <f>IF(OR(Planning!$C9="",Planning!$M9=""),"",IF(AND(Planning!$H9&lt;=M$7+4,Planning!$M9&gt;=M$7),IF(Planning!$G9=0,"◆",IF(Planning!$O9="Terminé","T",IF(Planning!$O9="En retard","R",IF(Planning!$J9="Oui","C","P")))),""))</f>
        <v/>
      </c>
      <c r="N9" s="34">
        <f>IF(OR(Planning!$C9="",Planning!$M9=""),"",IF(AND(Planning!$H9&lt;=N$7+4,Planning!$M9&gt;=N$7),IF(Planning!$G9=0,"◆",IF(Planning!$O9="Terminé","T",IF(Planning!$O9="En retard","R",IF(Planning!$J9="Oui","C","P")))),""))</f>
        <v/>
      </c>
      <c r="O9" s="34">
        <f>IF(OR(Planning!$C9="",Planning!$M9=""),"",IF(AND(Planning!$H9&lt;=O$7+4,Planning!$M9&gt;=O$7),IF(Planning!$G9=0,"◆",IF(Planning!$O9="Terminé","T",IF(Planning!$O9="En retard","R",IF(Planning!$J9="Oui","C","P")))),""))</f>
        <v/>
      </c>
      <c r="P9" s="34">
        <f>IF(OR(Planning!$C9="",Planning!$M9=""),"",IF(AND(Planning!$H9&lt;=P$7+4,Planning!$M9&gt;=P$7),IF(Planning!$G9=0,"◆",IF(Planning!$O9="Terminé","T",IF(Planning!$O9="En retard","R",IF(Planning!$J9="Oui","C","P")))),""))</f>
        <v/>
      </c>
      <c r="Q9" s="34">
        <f>IF(OR(Planning!$C9="",Planning!$M9=""),"",IF(AND(Planning!$H9&lt;=Q$7+4,Planning!$M9&gt;=Q$7),IF(Planning!$G9=0,"◆",IF(Planning!$O9="Terminé","T",IF(Planning!$O9="En retard","R",IF(Planning!$J9="Oui","C","P")))),""))</f>
        <v/>
      </c>
      <c r="R9" s="34">
        <f>IF(OR(Planning!$C9="",Planning!$M9=""),"",IF(AND(Planning!$H9&lt;=R$7+4,Planning!$M9&gt;=R$7),IF(Planning!$G9=0,"◆",IF(Planning!$O9="Terminé","T",IF(Planning!$O9="En retard","R",IF(Planning!$J9="Oui","C","P")))),""))</f>
        <v/>
      </c>
      <c r="S9" s="34">
        <f>IF(OR(Planning!$C9="",Planning!$M9=""),"",IF(AND(Planning!$H9&lt;=S$7+4,Planning!$M9&gt;=S$7),IF(Planning!$G9=0,"◆",IF(Planning!$O9="Terminé","T",IF(Planning!$O9="En retard","R",IF(Planning!$J9="Oui","C","P")))),""))</f>
        <v/>
      </c>
      <c r="T9" s="34">
        <f>IF(OR(Planning!$C9="",Planning!$M9=""),"",IF(AND(Planning!$H9&lt;=T$7+4,Planning!$M9&gt;=T$7),IF(Planning!$G9=0,"◆",IF(Planning!$O9="Terminé","T",IF(Planning!$O9="En retard","R",IF(Planning!$J9="Oui","C","P")))),""))</f>
        <v/>
      </c>
      <c r="U9" s="34">
        <f>IF(OR(Planning!$C9="",Planning!$M9=""),"",IF(AND(Planning!$H9&lt;=U$7+4,Planning!$M9&gt;=U$7),IF(Planning!$G9=0,"◆",IF(Planning!$O9="Terminé","T",IF(Planning!$O9="En retard","R",IF(Planning!$J9="Oui","C","P")))),""))</f>
        <v/>
      </c>
      <c r="V9" s="34">
        <f>IF(OR(Planning!$C9="",Planning!$M9=""),"",IF(AND(Planning!$H9&lt;=V$7+4,Planning!$M9&gt;=V$7),IF(Planning!$G9=0,"◆",IF(Planning!$O9="Terminé","T",IF(Planning!$O9="En retard","R",IF(Planning!$J9="Oui","C","P")))),""))</f>
        <v/>
      </c>
      <c r="W9" s="34">
        <f>IF(OR(Planning!$C9="",Planning!$M9=""),"",IF(AND(Planning!$H9&lt;=W$7+4,Planning!$M9&gt;=W$7),IF(Planning!$G9=0,"◆",IF(Planning!$O9="Terminé","T",IF(Planning!$O9="En retard","R",IF(Planning!$J9="Oui","C","P")))),""))</f>
        <v/>
      </c>
      <c r="X9" s="34">
        <f>IF(OR(Planning!$C9="",Planning!$M9=""),"",IF(AND(Planning!$H9&lt;=X$7+4,Planning!$M9&gt;=X$7),IF(Planning!$G9=0,"◆",IF(Planning!$O9="Terminé","T",IF(Planning!$O9="En retard","R",IF(Planning!$J9="Oui","C","P")))),""))</f>
        <v/>
      </c>
      <c r="Y9" s="34">
        <f>IF(OR(Planning!$C9="",Planning!$M9=""),"",IF(AND(Planning!$H9&lt;=Y$7+4,Planning!$M9&gt;=Y$7),IF(Planning!$G9=0,"◆",IF(Planning!$O9="Terminé","T",IF(Planning!$O9="En retard","R",IF(Planning!$J9="Oui","C","P")))),""))</f>
        <v/>
      </c>
      <c r="Z9" s="34">
        <f>IF(OR(Planning!$C9="",Planning!$M9=""),"",IF(AND(Planning!$H9&lt;=Z$7+4,Planning!$M9&gt;=Z$7),IF(Planning!$G9=0,"◆",IF(Planning!$O9="Terminé","T",IF(Planning!$O9="En retard","R",IF(Planning!$J9="Oui","C","P")))),""))</f>
        <v/>
      </c>
      <c r="AA9" s="34">
        <f>IF(OR(Planning!$C9="",Planning!$M9=""),"",IF(AND(Planning!$H9&lt;=AA$7+4,Planning!$M9&gt;=AA$7),IF(Planning!$G9=0,"◆",IF(Planning!$O9="Terminé","T",IF(Planning!$O9="En retard","R",IF(Planning!$J9="Oui","C","P")))),""))</f>
        <v/>
      </c>
      <c r="AB9" s="34">
        <f>IF(OR(Planning!$C9="",Planning!$M9=""),"",IF(AND(Planning!$H9&lt;=AB$7+4,Planning!$M9&gt;=AB$7),IF(Planning!$G9=0,"◆",IF(Planning!$O9="Terminé","T",IF(Planning!$O9="En retard","R",IF(Planning!$J9="Oui","C","P")))),""))</f>
        <v/>
      </c>
      <c r="AC9" s="34">
        <f>IF(OR(Planning!$C9="",Planning!$M9=""),"",IF(AND(Planning!$H9&lt;=AC$7+4,Planning!$M9&gt;=AC$7),IF(Planning!$G9=0,"◆",IF(Planning!$O9="Terminé","T",IF(Planning!$O9="En retard","R",IF(Planning!$J9="Oui","C","P")))),""))</f>
        <v/>
      </c>
      <c r="AD9" s="34">
        <f>IF(OR(Planning!$C9="",Planning!$M9=""),"",IF(AND(Planning!$H9&lt;=AD$7+4,Planning!$M9&gt;=AD$7),IF(Planning!$G9=0,"◆",IF(Planning!$O9="Terminé","T",IF(Planning!$O9="En retard","R",IF(Planning!$J9="Oui","C","P")))),""))</f>
        <v/>
      </c>
      <c r="AE9" s="34">
        <f>IF(OR(Planning!$C9="",Planning!$M9=""),"",IF(AND(Planning!$H9&lt;=AE$7+4,Planning!$M9&gt;=AE$7),IF(Planning!$G9=0,"◆",IF(Planning!$O9="Terminé","T",IF(Planning!$O9="En retard","R",IF(Planning!$J9="Oui","C","P")))),""))</f>
        <v/>
      </c>
      <c r="AF9" s="34">
        <f>IF(OR(Planning!$C9="",Planning!$M9=""),"",IF(AND(Planning!$H9&lt;=AF$7+4,Planning!$M9&gt;=AF$7),IF(Planning!$G9=0,"◆",IF(Planning!$O9="Terminé","T",IF(Planning!$O9="En retard","R",IF(Planning!$J9="Oui","C","P")))),""))</f>
        <v/>
      </c>
      <c r="AG9" s="34">
        <f>IF(OR(Planning!$C9="",Planning!$M9=""),"",IF(AND(Planning!$H9&lt;=AG$7+4,Planning!$M9&gt;=AG$7),IF(Planning!$G9=0,"◆",IF(Planning!$O9="Terminé","T",IF(Planning!$O9="En retard","R",IF(Planning!$J9="Oui","C","P")))),""))</f>
        <v/>
      </c>
      <c r="AH9" s="34">
        <f>IF(OR(Planning!$C9="",Planning!$M9=""),"",IF(AND(Planning!$H9&lt;=AH$7+4,Planning!$M9&gt;=AH$7),IF(Planning!$G9=0,"◆",IF(Planning!$O9="Terminé","T",IF(Planning!$O9="En retard","R",IF(Planning!$J9="Oui","C","P")))),""))</f>
        <v/>
      </c>
      <c r="AI9" s="34">
        <f>IF(OR(Planning!$C9="",Planning!$M9=""),"",IF(AND(Planning!$H9&lt;=AI$7+4,Planning!$M9&gt;=AI$7),IF(Planning!$G9=0,"◆",IF(Planning!$O9="Terminé","T",IF(Planning!$O9="En retard","R",IF(Planning!$J9="Oui","C","P")))),""))</f>
        <v/>
      </c>
      <c r="AJ9" s="34">
        <f>IF(OR(Planning!$C9="",Planning!$M9=""),"",IF(AND(Planning!$H9&lt;=AJ$7+4,Planning!$M9&gt;=AJ$7),IF(Planning!$G9=0,"◆",IF(Planning!$O9="Terminé","T",IF(Planning!$O9="En retard","R",IF(Planning!$J9="Oui","C","P")))),""))</f>
        <v/>
      </c>
      <c r="AK9" s="34">
        <f>IF(OR(Planning!$C9="",Planning!$M9=""),"",IF(AND(Planning!$H9&lt;=AK$7+4,Planning!$M9&gt;=AK$7),IF(Planning!$G9=0,"◆",IF(Planning!$O9="Terminé","T",IF(Planning!$O9="En retard","R",IF(Planning!$J9="Oui","C","P")))),""))</f>
        <v/>
      </c>
      <c r="AL9" s="34">
        <f>IF(OR(Planning!$C9="",Planning!$M9=""),"",IF(AND(Planning!$H9&lt;=AL$7+4,Planning!$M9&gt;=AL$7),IF(Planning!$G9=0,"◆",IF(Planning!$O9="Terminé","T",IF(Planning!$O9="En retard","R",IF(Planning!$J9="Oui","C","P")))),""))</f>
        <v/>
      </c>
      <c r="AM9" s="34">
        <f>IF(OR(Planning!$C9="",Planning!$M9=""),"",IF(AND(Planning!$H9&lt;=AM$7+4,Planning!$M9&gt;=AM$7),IF(Planning!$G9=0,"◆",IF(Planning!$O9="Terminé","T",IF(Planning!$O9="En retard","R",IF(Planning!$J9="Oui","C","P")))),""))</f>
        <v/>
      </c>
      <c r="AN9" s="34">
        <f>IF(OR(Planning!$C9="",Planning!$M9=""),"",IF(AND(Planning!$H9&lt;=AN$7+4,Planning!$M9&gt;=AN$7),IF(Planning!$G9=0,"◆",IF(Planning!$O9="Terminé","T",IF(Planning!$O9="En retard","R",IF(Planning!$J9="Oui","C","P")))),""))</f>
        <v/>
      </c>
      <c r="AO9" s="34">
        <f>IF(OR(Planning!$C9="",Planning!$M9=""),"",IF(AND(Planning!$H9&lt;=AO$7+4,Planning!$M9&gt;=AO$7),IF(Planning!$G9=0,"◆",IF(Planning!$O9="Terminé","T",IF(Planning!$O9="En retard","R",IF(Planning!$J9="Oui","C","P")))),""))</f>
        <v/>
      </c>
      <c r="AP9" s="34">
        <f>IF(OR(Planning!$C9="",Planning!$M9=""),"",IF(AND(Planning!$H9&lt;=AP$7+4,Planning!$M9&gt;=AP$7),IF(Planning!$G9=0,"◆",IF(Planning!$O9="Terminé","T",IF(Planning!$O9="En retard","R",IF(Planning!$J9="Oui","C","P")))),""))</f>
        <v/>
      </c>
      <c r="AQ9" s="34">
        <f>IF(OR(Planning!$C9="",Planning!$M9=""),"",IF(AND(Planning!$H9&lt;=AQ$7+4,Planning!$M9&gt;=AQ$7),IF(Planning!$G9=0,"◆",IF(Planning!$O9="Terminé","T",IF(Planning!$O9="En retard","R",IF(Planning!$J9="Oui","C","P")))),""))</f>
        <v/>
      </c>
    </row>
    <row r="10">
      <c r="A10" s="33">
        <f>IF(Planning!$C10="","",Planning!A10)</f>
        <v/>
      </c>
      <c r="B10" s="33">
        <f>IF(Planning!$C10="","",Planning!C10)</f>
        <v/>
      </c>
      <c r="C10" s="33">
        <f>IF(Planning!$C10="","",Planning!D10)</f>
        <v/>
      </c>
      <c r="D10" s="34">
        <f>IF(OR(Planning!$C10="",Planning!$M10=""),"",IF(AND(Planning!$H10&lt;=D$7+4,Planning!$M10&gt;=D$7),IF(Planning!$G10=0,"◆",IF(Planning!$O10="Terminé","T",IF(Planning!$O10="En retard","R",IF(Planning!$J10="Oui","C","P")))),""))</f>
        <v/>
      </c>
      <c r="E10" s="34">
        <f>IF(OR(Planning!$C10="",Planning!$M10=""),"",IF(AND(Planning!$H10&lt;=E$7+4,Planning!$M10&gt;=E$7),IF(Planning!$G10=0,"◆",IF(Planning!$O10="Terminé","T",IF(Planning!$O10="En retard","R",IF(Planning!$J10="Oui","C","P")))),""))</f>
        <v/>
      </c>
      <c r="F10" s="34">
        <f>IF(OR(Planning!$C10="",Planning!$M10=""),"",IF(AND(Planning!$H10&lt;=F$7+4,Planning!$M10&gt;=F$7),IF(Planning!$G10=0,"◆",IF(Planning!$O10="Terminé","T",IF(Planning!$O10="En retard","R",IF(Planning!$J10="Oui","C","P")))),""))</f>
        <v/>
      </c>
      <c r="G10" s="34">
        <f>IF(OR(Planning!$C10="",Planning!$M10=""),"",IF(AND(Planning!$H10&lt;=G$7+4,Planning!$M10&gt;=G$7),IF(Planning!$G10=0,"◆",IF(Planning!$O10="Terminé","T",IF(Planning!$O10="En retard","R",IF(Planning!$J10="Oui","C","P")))),""))</f>
        <v/>
      </c>
      <c r="H10" s="34">
        <f>IF(OR(Planning!$C10="",Planning!$M10=""),"",IF(AND(Planning!$H10&lt;=H$7+4,Planning!$M10&gt;=H$7),IF(Planning!$G10=0,"◆",IF(Planning!$O10="Terminé","T",IF(Planning!$O10="En retard","R",IF(Planning!$J10="Oui","C","P")))),""))</f>
        <v/>
      </c>
      <c r="I10" s="34">
        <f>IF(OR(Planning!$C10="",Planning!$M10=""),"",IF(AND(Planning!$H10&lt;=I$7+4,Planning!$M10&gt;=I$7),IF(Planning!$G10=0,"◆",IF(Planning!$O10="Terminé","T",IF(Planning!$O10="En retard","R",IF(Planning!$J10="Oui","C","P")))),""))</f>
        <v/>
      </c>
      <c r="J10" s="34">
        <f>IF(OR(Planning!$C10="",Planning!$M10=""),"",IF(AND(Planning!$H10&lt;=J$7+4,Planning!$M10&gt;=J$7),IF(Planning!$G10=0,"◆",IF(Planning!$O10="Terminé","T",IF(Planning!$O10="En retard","R",IF(Planning!$J10="Oui","C","P")))),""))</f>
        <v/>
      </c>
      <c r="K10" s="34">
        <f>IF(OR(Planning!$C10="",Planning!$M10=""),"",IF(AND(Planning!$H10&lt;=K$7+4,Planning!$M10&gt;=K$7),IF(Planning!$G10=0,"◆",IF(Planning!$O10="Terminé","T",IF(Planning!$O10="En retard","R",IF(Planning!$J10="Oui","C","P")))),""))</f>
        <v/>
      </c>
      <c r="L10" s="34">
        <f>IF(OR(Planning!$C10="",Planning!$M10=""),"",IF(AND(Planning!$H10&lt;=L$7+4,Planning!$M10&gt;=L$7),IF(Planning!$G10=0,"◆",IF(Planning!$O10="Terminé","T",IF(Planning!$O10="En retard","R",IF(Planning!$J10="Oui","C","P")))),""))</f>
        <v/>
      </c>
      <c r="M10" s="34">
        <f>IF(OR(Planning!$C10="",Planning!$M10=""),"",IF(AND(Planning!$H10&lt;=M$7+4,Planning!$M10&gt;=M$7),IF(Planning!$G10=0,"◆",IF(Planning!$O10="Terminé","T",IF(Planning!$O10="En retard","R",IF(Planning!$J10="Oui","C","P")))),""))</f>
        <v/>
      </c>
      <c r="N10" s="34">
        <f>IF(OR(Planning!$C10="",Planning!$M10=""),"",IF(AND(Planning!$H10&lt;=N$7+4,Planning!$M10&gt;=N$7),IF(Planning!$G10=0,"◆",IF(Planning!$O10="Terminé","T",IF(Planning!$O10="En retard","R",IF(Planning!$J10="Oui","C","P")))),""))</f>
        <v/>
      </c>
      <c r="O10" s="34">
        <f>IF(OR(Planning!$C10="",Planning!$M10=""),"",IF(AND(Planning!$H10&lt;=O$7+4,Planning!$M10&gt;=O$7),IF(Planning!$G10=0,"◆",IF(Planning!$O10="Terminé","T",IF(Planning!$O10="En retard","R",IF(Planning!$J10="Oui","C","P")))),""))</f>
        <v/>
      </c>
      <c r="P10" s="34">
        <f>IF(OR(Planning!$C10="",Planning!$M10=""),"",IF(AND(Planning!$H10&lt;=P$7+4,Planning!$M10&gt;=P$7),IF(Planning!$G10=0,"◆",IF(Planning!$O10="Terminé","T",IF(Planning!$O10="En retard","R",IF(Planning!$J10="Oui","C","P")))),""))</f>
        <v/>
      </c>
      <c r="Q10" s="34">
        <f>IF(OR(Planning!$C10="",Planning!$M10=""),"",IF(AND(Planning!$H10&lt;=Q$7+4,Planning!$M10&gt;=Q$7),IF(Planning!$G10=0,"◆",IF(Planning!$O10="Terminé","T",IF(Planning!$O10="En retard","R",IF(Planning!$J10="Oui","C","P")))),""))</f>
        <v/>
      </c>
      <c r="R10" s="34">
        <f>IF(OR(Planning!$C10="",Planning!$M10=""),"",IF(AND(Planning!$H10&lt;=R$7+4,Planning!$M10&gt;=R$7),IF(Planning!$G10=0,"◆",IF(Planning!$O10="Terminé","T",IF(Planning!$O10="En retard","R",IF(Planning!$J10="Oui","C","P")))),""))</f>
        <v/>
      </c>
      <c r="S10" s="34">
        <f>IF(OR(Planning!$C10="",Planning!$M10=""),"",IF(AND(Planning!$H10&lt;=S$7+4,Planning!$M10&gt;=S$7),IF(Planning!$G10=0,"◆",IF(Planning!$O10="Terminé","T",IF(Planning!$O10="En retard","R",IF(Planning!$J10="Oui","C","P")))),""))</f>
        <v/>
      </c>
      <c r="T10" s="34">
        <f>IF(OR(Planning!$C10="",Planning!$M10=""),"",IF(AND(Planning!$H10&lt;=T$7+4,Planning!$M10&gt;=T$7),IF(Planning!$G10=0,"◆",IF(Planning!$O10="Terminé","T",IF(Planning!$O10="En retard","R",IF(Planning!$J10="Oui","C","P")))),""))</f>
        <v/>
      </c>
      <c r="U10" s="34">
        <f>IF(OR(Planning!$C10="",Planning!$M10=""),"",IF(AND(Planning!$H10&lt;=U$7+4,Planning!$M10&gt;=U$7),IF(Planning!$G10=0,"◆",IF(Planning!$O10="Terminé","T",IF(Planning!$O10="En retard","R",IF(Planning!$J10="Oui","C","P")))),""))</f>
        <v/>
      </c>
      <c r="V10" s="34">
        <f>IF(OR(Planning!$C10="",Planning!$M10=""),"",IF(AND(Planning!$H10&lt;=V$7+4,Planning!$M10&gt;=V$7),IF(Planning!$G10=0,"◆",IF(Planning!$O10="Terminé","T",IF(Planning!$O10="En retard","R",IF(Planning!$J10="Oui","C","P")))),""))</f>
        <v/>
      </c>
      <c r="W10" s="34">
        <f>IF(OR(Planning!$C10="",Planning!$M10=""),"",IF(AND(Planning!$H10&lt;=W$7+4,Planning!$M10&gt;=W$7),IF(Planning!$G10=0,"◆",IF(Planning!$O10="Terminé","T",IF(Planning!$O10="En retard","R",IF(Planning!$J10="Oui","C","P")))),""))</f>
        <v/>
      </c>
      <c r="X10" s="34">
        <f>IF(OR(Planning!$C10="",Planning!$M10=""),"",IF(AND(Planning!$H10&lt;=X$7+4,Planning!$M10&gt;=X$7),IF(Planning!$G10=0,"◆",IF(Planning!$O10="Terminé","T",IF(Planning!$O10="En retard","R",IF(Planning!$J10="Oui","C","P")))),""))</f>
        <v/>
      </c>
      <c r="Y10" s="34">
        <f>IF(OR(Planning!$C10="",Planning!$M10=""),"",IF(AND(Planning!$H10&lt;=Y$7+4,Planning!$M10&gt;=Y$7),IF(Planning!$G10=0,"◆",IF(Planning!$O10="Terminé","T",IF(Planning!$O10="En retard","R",IF(Planning!$J10="Oui","C","P")))),""))</f>
        <v/>
      </c>
      <c r="Z10" s="34">
        <f>IF(OR(Planning!$C10="",Planning!$M10=""),"",IF(AND(Planning!$H10&lt;=Z$7+4,Planning!$M10&gt;=Z$7),IF(Planning!$G10=0,"◆",IF(Planning!$O10="Terminé","T",IF(Planning!$O10="En retard","R",IF(Planning!$J10="Oui","C","P")))),""))</f>
        <v/>
      </c>
      <c r="AA10" s="34">
        <f>IF(OR(Planning!$C10="",Planning!$M10=""),"",IF(AND(Planning!$H10&lt;=AA$7+4,Planning!$M10&gt;=AA$7),IF(Planning!$G10=0,"◆",IF(Planning!$O10="Terminé","T",IF(Planning!$O10="En retard","R",IF(Planning!$J10="Oui","C","P")))),""))</f>
        <v/>
      </c>
      <c r="AB10" s="34">
        <f>IF(OR(Planning!$C10="",Planning!$M10=""),"",IF(AND(Planning!$H10&lt;=AB$7+4,Planning!$M10&gt;=AB$7),IF(Planning!$G10=0,"◆",IF(Planning!$O10="Terminé","T",IF(Planning!$O10="En retard","R",IF(Planning!$J10="Oui","C","P")))),""))</f>
        <v/>
      </c>
      <c r="AC10" s="34">
        <f>IF(OR(Planning!$C10="",Planning!$M10=""),"",IF(AND(Planning!$H10&lt;=AC$7+4,Planning!$M10&gt;=AC$7),IF(Planning!$G10=0,"◆",IF(Planning!$O10="Terminé","T",IF(Planning!$O10="En retard","R",IF(Planning!$J10="Oui","C","P")))),""))</f>
        <v/>
      </c>
      <c r="AD10" s="34">
        <f>IF(OR(Planning!$C10="",Planning!$M10=""),"",IF(AND(Planning!$H10&lt;=AD$7+4,Planning!$M10&gt;=AD$7),IF(Planning!$G10=0,"◆",IF(Planning!$O10="Terminé","T",IF(Planning!$O10="En retard","R",IF(Planning!$J10="Oui","C","P")))),""))</f>
        <v/>
      </c>
      <c r="AE10" s="34">
        <f>IF(OR(Planning!$C10="",Planning!$M10=""),"",IF(AND(Planning!$H10&lt;=AE$7+4,Planning!$M10&gt;=AE$7),IF(Planning!$G10=0,"◆",IF(Planning!$O10="Terminé","T",IF(Planning!$O10="En retard","R",IF(Planning!$J10="Oui","C","P")))),""))</f>
        <v/>
      </c>
      <c r="AF10" s="34">
        <f>IF(OR(Planning!$C10="",Planning!$M10=""),"",IF(AND(Planning!$H10&lt;=AF$7+4,Planning!$M10&gt;=AF$7),IF(Planning!$G10=0,"◆",IF(Planning!$O10="Terminé","T",IF(Planning!$O10="En retard","R",IF(Planning!$J10="Oui","C","P")))),""))</f>
        <v/>
      </c>
      <c r="AG10" s="34">
        <f>IF(OR(Planning!$C10="",Planning!$M10=""),"",IF(AND(Planning!$H10&lt;=AG$7+4,Planning!$M10&gt;=AG$7),IF(Planning!$G10=0,"◆",IF(Planning!$O10="Terminé","T",IF(Planning!$O10="En retard","R",IF(Planning!$J10="Oui","C","P")))),""))</f>
        <v/>
      </c>
      <c r="AH10" s="34">
        <f>IF(OR(Planning!$C10="",Planning!$M10=""),"",IF(AND(Planning!$H10&lt;=AH$7+4,Planning!$M10&gt;=AH$7),IF(Planning!$G10=0,"◆",IF(Planning!$O10="Terminé","T",IF(Planning!$O10="En retard","R",IF(Planning!$J10="Oui","C","P")))),""))</f>
        <v/>
      </c>
      <c r="AI10" s="34">
        <f>IF(OR(Planning!$C10="",Planning!$M10=""),"",IF(AND(Planning!$H10&lt;=AI$7+4,Planning!$M10&gt;=AI$7),IF(Planning!$G10=0,"◆",IF(Planning!$O10="Terminé","T",IF(Planning!$O10="En retard","R",IF(Planning!$J10="Oui","C","P")))),""))</f>
        <v/>
      </c>
      <c r="AJ10" s="34">
        <f>IF(OR(Planning!$C10="",Planning!$M10=""),"",IF(AND(Planning!$H10&lt;=AJ$7+4,Planning!$M10&gt;=AJ$7),IF(Planning!$G10=0,"◆",IF(Planning!$O10="Terminé","T",IF(Planning!$O10="En retard","R",IF(Planning!$J10="Oui","C","P")))),""))</f>
        <v/>
      </c>
      <c r="AK10" s="34">
        <f>IF(OR(Planning!$C10="",Planning!$M10=""),"",IF(AND(Planning!$H10&lt;=AK$7+4,Planning!$M10&gt;=AK$7),IF(Planning!$G10=0,"◆",IF(Planning!$O10="Terminé","T",IF(Planning!$O10="En retard","R",IF(Planning!$J10="Oui","C","P")))),""))</f>
        <v/>
      </c>
      <c r="AL10" s="34">
        <f>IF(OR(Planning!$C10="",Planning!$M10=""),"",IF(AND(Planning!$H10&lt;=AL$7+4,Planning!$M10&gt;=AL$7),IF(Planning!$G10=0,"◆",IF(Planning!$O10="Terminé","T",IF(Planning!$O10="En retard","R",IF(Planning!$J10="Oui","C","P")))),""))</f>
        <v/>
      </c>
      <c r="AM10" s="34">
        <f>IF(OR(Planning!$C10="",Planning!$M10=""),"",IF(AND(Planning!$H10&lt;=AM$7+4,Planning!$M10&gt;=AM$7),IF(Planning!$G10=0,"◆",IF(Planning!$O10="Terminé","T",IF(Planning!$O10="En retard","R",IF(Planning!$J10="Oui","C","P")))),""))</f>
        <v/>
      </c>
      <c r="AN10" s="34">
        <f>IF(OR(Planning!$C10="",Planning!$M10=""),"",IF(AND(Planning!$H10&lt;=AN$7+4,Planning!$M10&gt;=AN$7),IF(Planning!$G10=0,"◆",IF(Planning!$O10="Terminé","T",IF(Planning!$O10="En retard","R",IF(Planning!$J10="Oui","C","P")))),""))</f>
        <v/>
      </c>
      <c r="AO10" s="34">
        <f>IF(OR(Planning!$C10="",Planning!$M10=""),"",IF(AND(Planning!$H10&lt;=AO$7+4,Planning!$M10&gt;=AO$7),IF(Planning!$G10=0,"◆",IF(Planning!$O10="Terminé","T",IF(Planning!$O10="En retard","R",IF(Planning!$J10="Oui","C","P")))),""))</f>
        <v/>
      </c>
      <c r="AP10" s="34">
        <f>IF(OR(Planning!$C10="",Planning!$M10=""),"",IF(AND(Planning!$H10&lt;=AP$7+4,Planning!$M10&gt;=AP$7),IF(Planning!$G10=0,"◆",IF(Planning!$O10="Terminé","T",IF(Planning!$O10="En retard","R",IF(Planning!$J10="Oui","C","P")))),""))</f>
        <v/>
      </c>
      <c r="AQ10" s="34">
        <f>IF(OR(Planning!$C10="",Planning!$M10=""),"",IF(AND(Planning!$H10&lt;=AQ$7+4,Planning!$M10&gt;=AQ$7),IF(Planning!$G10=0,"◆",IF(Planning!$O10="Terminé","T",IF(Planning!$O10="En retard","R",IF(Planning!$J10="Oui","C","P")))),""))</f>
        <v/>
      </c>
    </row>
    <row r="11">
      <c r="A11" s="33">
        <f>IF(Planning!$C11="","",Planning!A11)</f>
        <v/>
      </c>
      <c r="B11" s="33">
        <f>IF(Planning!$C11="","",Planning!C11)</f>
        <v/>
      </c>
      <c r="C11" s="33">
        <f>IF(Planning!$C11="","",Planning!D11)</f>
        <v/>
      </c>
      <c r="D11" s="34">
        <f>IF(OR(Planning!$C11="",Planning!$M11=""),"",IF(AND(Planning!$H11&lt;=D$7+4,Planning!$M11&gt;=D$7),IF(Planning!$G11=0,"◆",IF(Planning!$O11="Terminé","T",IF(Planning!$O11="En retard","R",IF(Planning!$J11="Oui","C","P")))),""))</f>
        <v/>
      </c>
      <c r="E11" s="34">
        <f>IF(OR(Planning!$C11="",Planning!$M11=""),"",IF(AND(Planning!$H11&lt;=E$7+4,Planning!$M11&gt;=E$7),IF(Planning!$G11=0,"◆",IF(Planning!$O11="Terminé","T",IF(Planning!$O11="En retard","R",IF(Planning!$J11="Oui","C","P")))),""))</f>
        <v/>
      </c>
      <c r="F11" s="34">
        <f>IF(OR(Planning!$C11="",Planning!$M11=""),"",IF(AND(Planning!$H11&lt;=F$7+4,Planning!$M11&gt;=F$7),IF(Planning!$G11=0,"◆",IF(Planning!$O11="Terminé","T",IF(Planning!$O11="En retard","R",IF(Planning!$J11="Oui","C","P")))),""))</f>
        <v/>
      </c>
      <c r="G11" s="34">
        <f>IF(OR(Planning!$C11="",Planning!$M11=""),"",IF(AND(Planning!$H11&lt;=G$7+4,Planning!$M11&gt;=G$7),IF(Planning!$G11=0,"◆",IF(Planning!$O11="Terminé","T",IF(Planning!$O11="En retard","R",IF(Planning!$J11="Oui","C","P")))),""))</f>
        <v/>
      </c>
      <c r="H11" s="34">
        <f>IF(OR(Planning!$C11="",Planning!$M11=""),"",IF(AND(Planning!$H11&lt;=H$7+4,Planning!$M11&gt;=H$7),IF(Planning!$G11=0,"◆",IF(Planning!$O11="Terminé","T",IF(Planning!$O11="En retard","R",IF(Planning!$J11="Oui","C","P")))),""))</f>
        <v/>
      </c>
      <c r="I11" s="34">
        <f>IF(OR(Planning!$C11="",Planning!$M11=""),"",IF(AND(Planning!$H11&lt;=I$7+4,Planning!$M11&gt;=I$7),IF(Planning!$G11=0,"◆",IF(Planning!$O11="Terminé","T",IF(Planning!$O11="En retard","R",IF(Planning!$J11="Oui","C","P")))),""))</f>
        <v/>
      </c>
      <c r="J11" s="34">
        <f>IF(OR(Planning!$C11="",Planning!$M11=""),"",IF(AND(Planning!$H11&lt;=J$7+4,Planning!$M11&gt;=J$7),IF(Planning!$G11=0,"◆",IF(Planning!$O11="Terminé","T",IF(Planning!$O11="En retard","R",IF(Planning!$J11="Oui","C","P")))),""))</f>
        <v/>
      </c>
      <c r="K11" s="34">
        <f>IF(OR(Planning!$C11="",Planning!$M11=""),"",IF(AND(Planning!$H11&lt;=K$7+4,Planning!$M11&gt;=K$7),IF(Planning!$G11=0,"◆",IF(Planning!$O11="Terminé","T",IF(Planning!$O11="En retard","R",IF(Planning!$J11="Oui","C","P")))),""))</f>
        <v/>
      </c>
      <c r="L11" s="34">
        <f>IF(OR(Planning!$C11="",Planning!$M11=""),"",IF(AND(Planning!$H11&lt;=L$7+4,Planning!$M11&gt;=L$7),IF(Planning!$G11=0,"◆",IF(Planning!$O11="Terminé","T",IF(Planning!$O11="En retard","R",IF(Planning!$J11="Oui","C","P")))),""))</f>
        <v/>
      </c>
      <c r="M11" s="34">
        <f>IF(OR(Planning!$C11="",Planning!$M11=""),"",IF(AND(Planning!$H11&lt;=M$7+4,Planning!$M11&gt;=M$7),IF(Planning!$G11=0,"◆",IF(Planning!$O11="Terminé","T",IF(Planning!$O11="En retard","R",IF(Planning!$J11="Oui","C","P")))),""))</f>
        <v/>
      </c>
      <c r="N11" s="34">
        <f>IF(OR(Planning!$C11="",Planning!$M11=""),"",IF(AND(Planning!$H11&lt;=N$7+4,Planning!$M11&gt;=N$7),IF(Planning!$G11=0,"◆",IF(Planning!$O11="Terminé","T",IF(Planning!$O11="En retard","R",IF(Planning!$J11="Oui","C","P")))),""))</f>
        <v/>
      </c>
      <c r="O11" s="34">
        <f>IF(OR(Planning!$C11="",Planning!$M11=""),"",IF(AND(Planning!$H11&lt;=O$7+4,Planning!$M11&gt;=O$7),IF(Planning!$G11=0,"◆",IF(Planning!$O11="Terminé","T",IF(Planning!$O11="En retard","R",IF(Planning!$J11="Oui","C","P")))),""))</f>
        <v/>
      </c>
      <c r="P11" s="34">
        <f>IF(OR(Planning!$C11="",Planning!$M11=""),"",IF(AND(Planning!$H11&lt;=P$7+4,Planning!$M11&gt;=P$7),IF(Planning!$G11=0,"◆",IF(Planning!$O11="Terminé","T",IF(Planning!$O11="En retard","R",IF(Planning!$J11="Oui","C","P")))),""))</f>
        <v/>
      </c>
      <c r="Q11" s="34">
        <f>IF(OR(Planning!$C11="",Planning!$M11=""),"",IF(AND(Planning!$H11&lt;=Q$7+4,Planning!$M11&gt;=Q$7),IF(Planning!$G11=0,"◆",IF(Planning!$O11="Terminé","T",IF(Planning!$O11="En retard","R",IF(Planning!$J11="Oui","C","P")))),""))</f>
        <v/>
      </c>
      <c r="R11" s="34">
        <f>IF(OR(Planning!$C11="",Planning!$M11=""),"",IF(AND(Planning!$H11&lt;=R$7+4,Planning!$M11&gt;=R$7),IF(Planning!$G11=0,"◆",IF(Planning!$O11="Terminé","T",IF(Planning!$O11="En retard","R",IF(Planning!$J11="Oui","C","P")))),""))</f>
        <v/>
      </c>
      <c r="S11" s="34">
        <f>IF(OR(Planning!$C11="",Planning!$M11=""),"",IF(AND(Planning!$H11&lt;=S$7+4,Planning!$M11&gt;=S$7),IF(Planning!$G11=0,"◆",IF(Planning!$O11="Terminé","T",IF(Planning!$O11="En retard","R",IF(Planning!$J11="Oui","C","P")))),""))</f>
        <v/>
      </c>
      <c r="T11" s="34">
        <f>IF(OR(Planning!$C11="",Planning!$M11=""),"",IF(AND(Planning!$H11&lt;=T$7+4,Planning!$M11&gt;=T$7),IF(Planning!$G11=0,"◆",IF(Planning!$O11="Terminé","T",IF(Planning!$O11="En retard","R",IF(Planning!$J11="Oui","C","P")))),""))</f>
        <v/>
      </c>
      <c r="U11" s="34">
        <f>IF(OR(Planning!$C11="",Planning!$M11=""),"",IF(AND(Planning!$H11&lt;=U$7+4,Planning!$M11&gt;=U$7),IF(Planning!$G11=0,"◆",IF(Planning!$O11="Terminé","T",IF(Planning!$O11="En retard","R",IF(Planning!$J11="Oui","C","P")))),""))</f>
        <v/>
      </c>
      <c r="V11" s="34">
        <f>IF(OR(Planning!$C11="",Planning!$M11=""),"",IF(AND(Planning!$H11&lt;=V$7+4,Planning!$M11&gt;=V$7),IF(Planning!$G11=0,"◆",IF(Planning!$O11="Terminé","T",IF(Planning!$O11="En retard","R",IF(Planning!$J11="Oui","C","P")))),""))</f>
        <v/>
      </c>
      <c r="W11" s="34">
        <f>IF(OR(Planning!$C11="",Planning!$M11=""),"",IF(AND(Planning!$H11&lt;=W$7+4,Planning!$M11&gt;=W$7),IF(Planning!$G11=0,"◆",IF(Planning!$O11="Terminé","T",IF(Planning!$O11="En retard","R",IF(Planning!$J11="Oui","C","P")))),""))</f>
        <v/>
      </c>
      <c r="X11" s="34">
        <f>IF(OR(Planning!$C11="",Planning!$M11=""),"",IF(AND(Planning!$H11&lt;=X$7+4,Planning!$M11&gt;=X$7),IF(Planning!$G11=0,"◆",IF(Planning!$O11="Terminé","T",IF(Planning!$O11="En retard","R",IF(Planning!$J11="Oui","C","P")))),""))</f>
        <v/>
      </c>
      <c r="Y11" s="34">
        <f>IF(OR(Planning!$C11="",Planning!$M11=""),"",IF(AND(Planning!$H11&lt;=Y$7+4,Planning!$M11&gt;=Y$7),IF(Planning!$G11=0,"◆",IF(Planning!$O11="Terminé","T",IF(Planning!$O11="En retard","R",IF(Planning!$J11="Oui","C","P")))),""))</f>
        <v/>
      </c>
      <c r="Z11" s="34">
        <f>IF(OR(Planning!$C11="",Planning!$M11=""),"",IF(AND(Planning!$H11&lt;=Z$7+4,Planning!$M11&gt;=Z$7),IF(Planning!$G11=0,"◆",IF(Planning!$O11="Terminé","T",IF(Planning!$O11="En retard","R",IF(Planning!$J11="Oui","C","P")))),""))</f>
        <v/>
      </c>
      <c r="AA11" s="34">
        <f>IF(OR(Planning!$C11="",Planning!$M11=""),"",IF(AND(Planning!$H11&lt;=AA$7+4,Planning!$M11&gt;=AA$7),IF(Planning!$G11=0,"◆",IF(Planning!$O11="Terminé","T",IF(Planning!$O11="En retard","R",IF(Planning!$J11="Oui","C","P")))),""))</f>
        <v/>
      </c>
      <c r="AB11" s="34">
        <f>IF(OR(Planning!$C11="",Planning!$M11=""),"",IF(AND(Planning!$H11&lt;=AB$7+4,Planning!$M11&gt;=AB$7),IF(Planning!$G11=0,"◆",IF(Planning!$O11="Terminé","T",IF(Planning!$O11="En retard","R",IF(Planning!$J11="Oui","C","P")))),""))</f>
        <v/>
      </c>
      <c r="AC11" s="34">
        <f>IF(OR(Planning!$C11="",Planning!$M11=""),"",IF(AND(Planning!$H11&lt;=AC$7+4,Planning!$M11&gt;=AC$7),IF(Planning!$G11=0,"◆",IF(Planning!$O11="Terminé","T",IF(Planning!$O11="En retard","R",IF(Planning!$J11="Oui","C","P")))),""))</f>
        <v/>
      </c>
      <c r="AD11" s="34">
        <f>IF(OR(Planning!$C11="",Planning!$M11=""),"",IF(AND(Planning!$H11&lt;=AD$7+4,Planning!$M11&gt;=AD$7),IF(Planning!$G11=0,"◆",IF(Planning!$O11="Terminé","T",IF(Planning!$O11="En retard","R",IF(Planning!$J11="Oui","C","P")))),""))</f>
        <v/>
      </c>
      <c r="AE11" s="34">
        <f>IF(OR(Planning!$C11="",Planning!$M11=""),"",IF(AND(Planning!$H11&lt;=AE$7+4,Planning!$M11&gt;=AE$7),IF(Planning!$G11=0,"◆",IF(Planning!$O11="Terminé","T",IF(Planning!$O11="En retard","R",IF(Planning!$J11="Oui","C","P")))),""))</f>
        <v/>
      </c>
      <c r="AF11" s="34">
        <f>IF(OR(Planning!$C11="",Planning!$M11=""),"",IF(AND(Planning!$H11&lt;=AF$7+4,Planning!$M11&gt;=AF$7),IF(Planning!$G11=0,"◆",IF(Planning!$O11="Terminé","T",IF(Planning!$O11="En retard","R",IF(Planning!$J11="Oui","C","P")))),""))</f>
        <v/>
      </c>
      <c r="AG11" s="34">
        <f>IF(OR(Planning!$C11="",Planning!$M11=""),"",IF(AND(Planning!$H11&lt;=AG$7+4,Planning!$M11&gt;=AG$7),IF(Planning!$G11=0,"◆",IF(Planning!$O11="Terminé","T",IF(Planning!$O11="En retard","R",IF(Planning!$J11="Oui","C","P")))),""))</f>
        <v/>
      </c>
      <c r="AH11" s="34">
        <f>IF(OR(Planning!$C11="",Planning!$M11=""),"",IF(AND(Planning!$H11&lt;=AH$7+4,Planning!$M11&gt;=AH$7),IF(Planning!$G11=0,"◆",IF(Planning!$O11="Terminé","T",IF(Planning!$O11="En retard","R",IF(Planning!$J11="Oui","C","P")))),""))</f>
        <v/>
      </c>
      <c r="AI11" s="34">
        <f>IF(OR(Planning!$C11="",Planning!$M11=""),"",IF(AND(Planning!$H11&lt;=AI$7+4,Planning!$M11&gt;=AI$7),IF(Planning!$G11=0,"◆",IF(Planning!$O11="Terminé","T",IF(Planning!$O11="En retard","R",IF(Planning!$J11="Oui","C","P")))),""))</f>
        <v/>
      </c>
      <c r="AJ11" s="34">
        <f>IF(OR(Planning!$C11="",Planning!$M11=""),"",IF(AND(Planning!$H11&lt;=AJ$7+4,Planning!$M11&gt;=AJ$7),IF(Planning!$G11=0,"◆",IF(Planning!$O11="Terminé","T",IF(Planning!$O11="En retard","R",IF(Planning!$J11="Oui","C","P")))),""))</f>
        <v/>
      </c>
      <c r="AK11" s="34">
        <f>IF(OR(Planning!$C11="",Planning!$M11=""),"",IF(AND(Planning!$H11&lt;=AK$7+4,Planning!$M11&gt;=AK$7),IF(Planning!$G11=0,"◆",IF(Planning!$O11="Terminé","T",IF(Planning!$O11="En retard","R",IF(Planning!$J11="Oui","C","P")))),""))</f>
        <v/>
      </c>
      <c r="AL11" s="34">
        <f>IF(OR(Planning!$C11="",Planning!$M11=""),"",IF(AND(Planning!$H11&lt;=AL$7+4,Planning!$M11&gt;=AL$7),IF(Planning!$G11=0,"◆",IF(Planning!$O11="Terminé","T",IF(Planning!$O11="En retard","R",IF(Planning!$J11="Oui","C","P")))),""))</f>
        <v/>
      </c>
      <c r="AM11" s="34">
        <f>IF(OR(Planning!$C11="",Planning!$M11=""),"",IF(AND(Planning!$H11&lt;=AM$7+4,Planning!$M11&gt;=AM$7),IF(Planning!$G11=0,"◆",IF(Planning!$O11="Terminé","T",IF(Planning!$O11="En retard","R",IF(Planning!$J11="Oui","C","P")))),""))</f>
        <v/>
      </c>
      <c r="AN11" s="34">
        <f>IF(OR(Planning!$C11="",Planning!$M11=""),"",IF(AND(Planning!$H11&lt;=AN$7+4,Planning!$M11&gt;=AN$7),IF(Planning!$G11=0,"◆",IF(Planning!$O11="Terminé","T",IF(Planning!$O11="En retard","R",IF(Planning!$J11="Oui","C","P")))),""))</f>
        <v/>
      </c>
      <c r="AO11" s="34">
        <f>IF(OR(Planning!$C11="",Planning!$M11=""),"",IF(AND(Planning!$H11&lt;=AO$7+4,Planning!$M11&gt;=AO$7),IF(Planning!$G11=0,"◆",IF(Planning!$O11="Terminé","T",IF(Planning!$O11="En retard","R",IF(Planning!$J11="Oui","C","P")))),""))</f>
        <v/>
      </c>
      <c r="AP11" s="34">
        <f>IF(OR(Planning!$C11="",Planning!$M11=""),"",IF(AND(Planning!$H11&lt;=AP$7+4,Planning!$M11&gt;=AP$7),IF(Planning!$G11=0,"◆",IF(Planning!$O11="Terminé","T",IF(Planning!$O11="En retard","R",IF(Planning!$J11="Oui","C","P")))),""))</f>
        <v/>
      </c>
      <c r="AQ11" s="34">
        <f>IF(OR(Planning!$C11="",Planning!$M11=""),"",IF(AND(Planning!$H11&lt;=AQ$7+4,Planning!$M11&gt;=AQ$7),IF(Planning!$G11=0,"◆",IF(Planning!$O11="Terminé","T",IF(Planning!$O11="En retard","R",IF(Planning!$J11="Oui","C","P")))),""))</f>
        <v/>
      </c>
    </row>
    <row r="12">
      <c r="A12" s="33">
        <f>IF(Planning!$C12="","",Planning!A12)</f>
        <v/>
      </c>
      <c r="B12" s="33">
        <f>IF(Planning!$C12="","",Planning!C12)</f>
        <v/>
      </c>
      <c r="C12" s="33">
        <f>IF(Planning!$C12="","",Planning!D12)</f>
        <v/>
      </c>
      <c r="D12" s="34">
        <f>IF(OR(Planning!$C12="",Planning!$M12=""),"",IF(AND(Planning!$H12&lt;=D$7+4,Planning!$M12&gt;=D$7),IF(Planning!$G12=0,"◆",IF(Planning!$O12="Terminé","T",IF(Planning!$O12="En retard","R",IF(Planning!$J12="Oui","C","P")))),""))</f>
        <v/>
      </c>
      <c r="E12" s="34">
        <f>IF(OR(Planning!$C12="",Planning!$M12=""),"",IF(AND(Planning!$H12&lt;=E$7+4,Planning!$M12&gt;=E$7),IF(Planning!$G12=0,"◆",IF(Planning!$O12="Terminé","T",IF(Planning!$O12="En retard","R",IF(Planning!$J12="Oui","C","P")))),""))</f>
        <v/>
      </c>
      <c r="F12" s="34">
        <f>IF(OR(Planning!$C12="",Planning!$M12=""),"",IF(AND(Planning!$H12&lt;=F$7+4,Planning!$M12&gt;=F$7),IF(Planning!$G12=0,"◆",IF(Planning!$O12="Terminé","T",IF(Planning!$O12="En retard","R",IF(Planning!$J12="Oui","C","P")))),""))</f>
        <v/>
      </c>
      <c r="G12" s="34">
        <f>IF(OR(Planning!$C12="",Planning!$M12=""),"",IF(AND(Planning!$H12&lt;=G$7+4,Planning!$M12&gt;=G$7),IF(Planning!$G12=0,"◆",IF(Planning!$O12="Terminé","T",IF(Planning!$O12="En retard","R",IF(Planning!$J12="Oui","C","P")))),""))</f>
        <v/>
      </c>
      <c r="H12" s="34">
        <f>IF(OR(Planning!$C12="",Planning!$M12=""),"",IF(AND(Planning!$H12&lt;=H$7+4,Planning!$M12&gt;=H$7),IF(Planning!$G12=0,"◆",IF(Planning!$O12="Terminé","T",IF(Planning!$O12="En retard","R",IF(Planning!$J12="Oui","C","P")))),""))</f>
        <v/>
      </c>
      <c r="I12" s="34">
        <f>IF(OR(Planning!$C12="",Planning!$M12=""),"",IF(AND(Planning!$H12&lt;=I$7+4,Planning!$M12&gt;=I$7),IF(Planning!$G12=0,"◆",IF(Planning!$O12="Terminé","T",IF(Planning!$O12="En retard","R",IF(Planning!$J12="Oui","C","P")))),""))</f>
        <v/>
      </c>
      <c r="J12" s="34">
        <f>IF(OR(Planning!$C12="",Planning!$M12=""),"",IF(AND(Planning!$H12&lt;=J$7+4,Planning!$M12&gt;=J$7),IF(Planning!$G12=0,"◆",IF(Planning!$O12="Terminé","T",IF(Planning!$O12="En retard","R",IF(Planning!$J12="Oui","C","P")))),""))</f>
        <v/>
      </c>
      <c r="K12" s="34">
        <f>IF(OR(Planning!$C12="",Planning!$M12=""),"",IF(AND(Planning!$H12&lt;=K$7+4,Planning!$M12&gt;=K$7),IF(Planning!$G12=0,"◆",IF(Planning!$O12="Terminé","T",IF(Planning!$O12="En retard","R",IF(Planning!$J12="Oui","C","P")))),""))</f>
        <v/>
      </c>
      <c r="L12" s="34">
        <f>IF(OR(Planning!$C12="",Planning!$M12=""),"",IF(AND(Planning!$H12&lt;=L$7+4,Planning!$M12&gt;=L$7),IF(Planning!$G12=0,"◆",IF(Planning!$O12="Terminé","T",IF(Planning!$O12="En retard","R",IF(Planning!$J12="Oui","C","P")))),""))</f>
        <v/>
      </c>
      <c r="M12" s="34">
        <f>IF(OR(Planning!$C12="",Planning!$M12=""),"",IF(AND(Planning!$H12&lt;=M$7+4,Planning!$M12&gt;=M$7),IF(Planning!$G12=0,"◆",IF(Planning!$O12="Terminé","T",IF(Planning!$O12="En retard","R",IF(Planning!$J12="Oui","C","P")))),""))</f>
        <v/>
      </c>
      <c r="N12" s="34">
        <f>IF(OR(Planning!$C12="",Planning!$M12=""),"",IF(AND(Planning!$H12&lt;=N$7+4,Planning!$M12&gt;=N$7),IF(Planning!$G12=0,"◆",IF(Planning!$O12="Terminé","T",IF(Planning!$O12="En retard","R",IF(Planning!$J12="Oui","C","P")))),""))</f>
        <v/>
      </c>
      <c r="O12" s="34">
        <f>IF(OR(Planning!$C12="",Planning!$M12=""),"",IF(AND(Planning!$H12&lt;=O$7+4,Planning!$M12&gt;=O$7),IF(Planning!$G12=0,"◆",IF(Planning!$O12="Terminé","T",IF(Planning!$O12="En retard","R",IF(Planning!$J12="Oui","C","P")))),""))</f>
        <v/>
      </c>
      <c r="P12" s="34">
        <f>IF(OR(Planning!$C12="",Planning!$M12=""),"",IF(AND(Planning!$H12&lt;=P$7+4,Planning!$M12&gt;=P$7),IF(Planning!$G12=0,"◆",IF(Planning!$O12="Terminé","T",IF(Planning!$O12="En retard","R",IF(Planning!$J12="Oui","C","P")))),""))</f>
        <v/>
      </c>
      <c r="Q12" s="34">
        <f>IF(OR(Planning!$C12="",Planning!$M12=""),"",IF(AND(Planning!$H12&lt;=Q$7+4,Planning!$M12&gt;=Q$7),IF(Planning!$G12=0,"◆",IF(Planning!$O12="Terminé","T",IF(Planning!$O12="En retard","R",IF(Planning!$J12="Oui","C","P")))),""))</f>
        <v/>
      </c>
      <c r="R12" s="34">
        <f>IF(OR(Planning!$C12="",Planning!$M12=""),"",IF(AND(Planning!$H12&lt;=R$7+4,Planning!$M12&gt;=R$7),IF(Planning!$G12=0,"◆",IF(Planning!$O12="Terminé","T",IF(Planning!$O12="En retard","R",IF(Planning!$J12="Oui","C","P")))),""))</f>
        <v/>
      </c>
      <c r="S12" s="34">
        <f>IF(OR(Planning!$C12="",Planning!$M12=""),"",IF(AND(Planning!$H12&lt;=S$7+4,Planning!$M12&gt;=S$7),IF(Planning!$G12=0,"◆",IF(Planning!$O12="Terminé","T",IF(Planning!$O12="En retard","R",IF(Planning!$J12="Oui","C","P")))),""))</f>
        <v/>
      </c>
      <c r="T12" s="34">
        <f>IF(OR(Planning!$C12="",Planning!$M12=""),"",IF(AND(Planning!$H12&lt;=T$7+4,Planning!$M12&gt;=T$7),IF(Planning!$G12=0,"◆",IF(Planning!$O12="Terminé","T",IF(Planning!$O12="En retard","R",IF(Planning!$J12="Oui","C","P")))),""))</f>
        <v/>
      </c>
      <c r="U12" s="34">
        <f>IF(OR(Planning!$C12="",Planning!$M12=""),"",IF(AND(Planning!$H12&lt;=U$7+4,Planning!$M12&gt;=U$7),IF(Planning!$G12=0,"◆",IF(Planning!$O12="Terminé","T",IF(Planning!$O12="En retard","R",IF(Planning!$J12="Oui","C","P")))),""))</f>
        <v/>
      </c>
      <c r="V12" s="34">
        <f>IF(OR(Planning!$C12="",Planning!$M12=""),"",IF(AND(Planning!$H12&lt;=V$7+4,Planning!$M12&gt;=V$7),IF(Planning!$G12=0,"◆",IF(Planning!$O12="Terminé","T",IF(Planning!$O12="En retard","R",IF(Planning!$J12="Oui","C","P")))),""))</f>
        <v/>
      </c>
      <c r="W12" s="34">
        <f>IF(OR(Planning!$C12="",Planning!$M12=""),"",IF(AND(Planning!$H12&lt;=W$7+4,Planning!$M12&gt;=W$7),IF(Planning!$G12=0,"◆",IF(Planning!$O12="Terminé","T",IF(Planning!$O12="En retard","R",IF(Planning!$J12="Oui","C","P")))),""))</f>
        <v/>
      </c>
      <c r="X12" s="34">
        <f>IF(OR(Planning!$C12="",Planning!$M12=""),"",IF(AND(Planning!$H12&lt;=X$7+4,Planning!$M12&gt;=X$7),IF(Planning!$G12=0,"◆",IF(Planning!$O12="Terminé","T",IF(Planning!$O12="En retard","R",IF(Planning!$J12="Oui","C","P")))),""))</f>
        <v/>
      </c>
      <c r="Y12" s="34">
        <f>IF(OR(Planning!$C12="",Planning!$M12=""),"",IF(AND(Planning!$H12&lt;=Y$7+4,Planning!$M12&gt;=Y$7),IF(Planning!$G12=0,"◆",IF(Planning!$O12="Terminé","T",IF(Planning!$O12="En retard","R",IF(Planning!$J12="Oui","C","P")))),""))</f>
        <v/>
      </c>
      <c r="Z12" s="34">
        <f>IF(OR(Planning!$C12="",Planning!$M12=""),"",IF(AND(Planning!$H12&lt;=Z$7+4,Planning!$M12&gt;=Z$7),IF(Planning!$G12=0,"◆",IF(Planning!$O12="Terminé","T",IF(Planning!$O12="En retard","R",IF(Planning!$J12="Oui","C","P")))),""))</f>
        <v/>
      </c>
      <c r="AA12" s="34">
        <f>IF(OR(Planning!$C12="",Planning!$M12=""),"",IF(AND(Planning!$H12&lt;=AA$7+4,Planning!$M12&gt;=AA$7),IF(Planning!$G12=0,"◆",IF(Planning!$O12="Terminé","T",IF(Planning!$O12="En retard","R",IF(Planning!$J12="Oui","C","P")))),""))</f>
        <v/>
      </c>
      <c r="AB12" s="34">
        <f>IF(OR(Planning!$C12="",Planning!$M12=""),"",IF(AND(Planning!$H12&lt;=AB$7+4,Planning!$M12&gt;=AB$7),IF(Planning!$G12=0,"◆",IF(Planning!$O12="Terminé","T",IF(Planning!$O12="En retard","R",IF(Planning!$J12="Oui","C","P")))),""))</f>
        <v/>
      </c>
      <c r="AC12" s="34">
        <f>IF(OR(Planning!$C12="",Planning!$M12=""),"",IF(AND(Planning!$H12&lt;=AC$7+4,Planning!$M12&gt;=AC$7),IF(Planning!$G12=0,"◆",IF(Planning!$O12="Terminé","T",IF(Planning!$O12="En retard","R",IF(Planning!$J12="Oui","C","P")))),""))</f>
        <v/>
      </c>
      <c r="AD12" s="34">
        <f>IF(OR(Planning!$C12="",Planning!$M12=""),"",IF(AND(Planning!$H12&lt;=AD$7+4,Planning!$M12&gt;=AD$7),IF(Planning!$G12=0,"◆",IF(Planning!$O12="Terminé","T",IF(Planning!$O12="En retard","R",IF(Planning!$J12="Oui","C","P")))),""))</f>
        <v/>
      </c>
      <c r="AE12" s="34">
        <f>IF(OR(Planning!$C12="",Planning!$M12=""),"",IF(AND(Planning!$H12&lt;=AE$7+4,Planning!$M12&gt;=AE$7),IF(Planning!$G12=0,"◆",IF(Planning!$O12="Terminé","T",IF(Planning!$O12="En retard","R",IF(Planning!$J12="Oui","C","P")))),""))</f>
        <v/>
      </c>
      <c r="AF12" s="34">
        <f>IF(OR(Planning!$C12="",Planning!$M12=""),"",IF(AND(Planning!$H12&lt;=AF$7+4,Planning!$M12&gt;=AF$7),IF(Planning!$G12=0,"◆",IF(Planning!$O12="Terminé","T",IF(Planning!$O12="En retard","R",IF(Planning!$J12="Oui","C","P")))),""))</f>
        <v/>
      </c>
      <c r="AG12" s="34">
        <f>IF(OR(Planning!$C12="",Planning!$M12=""),"",IF(AND(Planning!$H12&lt;=AG$7+4,Planning!$M12&gt;=AG$7),IF(Planning!$G12=0,"◆",IF(Planning!$O12="Terminé","T",IF(Planning!$O12="En retard","R",IF(Planning!$J12="Oui","C","P")))),""))</f>
        <v/>
      </c>
      <c r="AH12" s="34">
        <f>IF(OR(Planning!$C12="",Planning!$M12=""),"",IF(AND(Planning!$H12&lt;=AH$7+4,Planning!$M12&gt;=AH$7),IF(Planning!$G12=0,"◆",IF(Planning!$O12="Terminé","T",IF(Planning!$O12="En retard","R",IF(Planning!$J12="Oui","C","P")))),""))</f>
        <v/>
      </c>
      <c r="AI12" s="34">
        <f>IF(OR(Planning!$C12="",Planning!$M12=""),"",IF(AND(Planning!$H12&lt;=AI$7+4,Planning!$M12&gt;=AI$7),IF(Planning!$G12=0,"◆",IF(Planning!$O12="Terminé","T",IF(Planning!$O12="En retard","R",IF(Planning!$J12="Oui","C","P")))),""))</f>
        <v/>
      </c>
      <c r="AJ12" s="34">
        <f>IF(OR(Planning!$C12="",Planning!$M12=""),"",IF(AND(Planning!$H12&lt;=AJ$7+4,Planning!$M12&gt;=AJ$7),IF(Planning!$G12=0,"◆",IF(Planning!$O12="Terminé","T",IF(Planning!$O12="En retard","R",IF(Planning!$J12="Oui","C","P")))),""))</f>
        <v/>
      </c>
      <c r="AK12" s="34">
        <f>IF(OR(Planning!$C12="",Planning!$M12=""),"",IF(AND(Planning!$H12&lt;=AK$7+4,Planning!$M12&gt;=AK$7),IF(Planning!$G12=0,"◆",IF(Planning!$O12="Terminé","T",IF(Planning!$O12="En retard","R",IF(Planning!$J12="Oui","C","P")))),""))</f>
        <v/>
      </c>
      <c r="AL12" s="34">
        <f>IF(OR(Planning!$C12="",Planning!$M12=""),"",IF(AND(Planning!$H12&lt;=AL$7+4,Planning!$M12&gt;=AL$7),IF(Planning!$G12=0,"◆",IF(Planning!$O12="Terminé","T",IF(Planning!$O12="En retard","R",IF(Planning!$J12="Oui","C","P")))),""))</f>
        <v/>
      </c>
      <c r="AM12" s="34">
        <f>IF(OR(Planning!$C12="",Planning!$M12=""),"",IF(AND(Planning!$H12&lt;=AM$7+4,Planning!$M12&gt;=AM$7),IF(Planning!$G12=0,"◆",IF(Planning!$O12="Terminé","T",IF(Planning!$O12="En retard","R",IF(Planning!$J12="Oui","C","P")))),""))</f>
        <v/>
      </c>
      <c r="AN12" s="34">
        <f>IF(OR(Planning!$C12="",Planning!$M12=""),"",IF(AND(Planning!$H12&lt;=AN$7+4,Planning!$M12&gt;=AN$7),IF(Planning!$G12=0,"◆",IF(Planning!$O12="Terminé","T",IF(Planning!$O12="En retard","R",IF(Planning!$J12="Oui","C","P")))),""))</f>
        <v/>
      </c>
      <c r="AO12" s="34">
        <f>IF(OR(Planning!$C12="",Planning!$M12=""),"",IF(AND(Planning!$H12&lt;=AO$7+4,Planning!$M12&gt;=AO$7),IF(Planning!$G12=0,"◆",IF(Planning!$O12="Terminé","T",IF(Planning!$O12="En retard","R",IF(Planning!$J12="Oui","C","P")))),""))</f>
        <v/>
      </c>
      <c r="AP12" s="34">
        <f>IF(OR(Planning!$C12="",Planning!$M12=""),"",IF(AND(Planning!$H12&lt;=AP$7+4,Planning!$M12&gt;=AP$7),IF(Planning!$G12=0,"◆",IF(Planning!$O12="Terminé","T",IF(Planning!$O12="En retard","R",IF(Planning!$J12="Oui","C","P")))),""))</f>
        <v/>
      </c>
      <c r="AQ12" s="34">
        <f>IF(OR(Planning!$C12="",Planning!$M12=""),"",IF(AND(Planning!$H12&lt;=AQ$7+4,Planning!$M12&gt;=AQ$7),IF(Planning!$G12=0,"◆",IF(Planning!$O12="Terminé","T",IF(Planning!$O12="En retard","R",IF(Planning!$J12="Oui","C","P")))),""))</f>
        <v/>
      </c>
    </row>
    <row r="13">
      <c r="A13" s="33">
        <f>IF(Planning!$C13="","",Planning!A13)</f>
        <v/>
      </c>
      <c r="B13" s="33">
        <f>IF(Planning!$C13="","",Planning!C13)</f>
        <v/>
      </c>
      <c r="C13" s="33">
        <f>IF(Planning!$C13="","",Planning!D13)</f>
        <v/>
      </c>
      <c r="D13" s="34">
        <f>IF(OR(Planning!$C13="",Planning!$M13=""),"",IF(AND(Planning!$H13&lt;=D$7+4,Planning!$M13&gt;=D$7),IF(Planning!$G13=0,"◆",IF(Planning!$O13="Terminé","T",IF(Planning!$O13="En retard","R",IF(Planning!$J13="Oui","C","P")))),""))</f>
        <v/>
      </c>
      <c r="E13" s="34">
        <f>IF(OR(Planning!$C13="",Planning!$M13=""),"",IF(AND(Planning!$H13&lt;=E$7+4,Planning!$M13&gt;=E$7),IF(Planning!$G13=0,"◆",IF(Planning!$O13="Terminé","T",IF(Planning!$O13="En retard","R",IF(Planning!$J13="Oui","C","P")))),""))</f>
        <v/>
      </c>
      <c r="F13" s="34">
        <f>IF(OR(Planning!$C13="",Planning!$M13=""),"",IF(AND(Planning!$H13&lt;=F$7+4,Planning!$M13&gt;=F$7),IF(Planning!$G13=0,"◆",IF(Planning!$O13="Terminé","T",IF(Planning!$O13="En retard","R",IF(Planning!$J13="Oui","C","P")))),""))</f>
        <v/>
      </c>
      <c r="G13" s="34">
        <f>IF(OR(Planning!$C13="",Planning!$M13=""),"",IF(AND(Planning!$H13&lt;=G$7+4,Planning!$M13&gt;=G$7),IF(Planning!$G13=0,"◆",IF(Planning!$O13="Terminé","T",IF(Planning!$O13="En retard","R",IF(Planning!$J13="Oui","C","P")))),""))</f>
        <v/>
      </c>
      <c r="H13" s="34">
        <f>IF(OR(Planning!$C13="",Planning!$M13=""),"",IF(AND(Planning!$H13&lt;=H$7+4,Planning!$M13&gt;=H$7),IF(Planning!$G13=0,"◆",IF(Planning!$O13="Terminé","T",IF(Planning!$O13="En retard","R",IF(Planning!$J13="Oui","C","P")))),""))</f>
        <v/>
      </c>
      <c r="I13" s="34">
        <f>IF(OR(Planning!$C13="",Planning!$M13=""),"",IF(AND(Planning!$H13&lt;=I$7+4,Planning!$M13&gt;=I$7),IF(Planning!$G13=0,"◆",IF(Planning!$O13="Terminé","T",IF(Planning!$O13="En retard","R",IF(Planning!$J13="Oui","C","P")))),""))</f>
        <v/>
      </c>
      <c r="J13" s="34">
        <f>IF(OR(Planning!$C13="",Planning!$M13=""),"",IF(AND(Planning!$H13&lt;=J$7+4,Planning!$M13&gt;=J$7),IF(Planning!$G13=0,"◆",IF(Planning!$O13="Terminé","T",IF(Planning!$O13="En retard","R",IF(Planning!$J13="Oui","C","P")))),""))</f>
        <v/>
      </c>
      <c r="K13" s="34">
        <f>IF(OR(Planning!$C13="",Planning!$M13=""),"",IF(AND(Planning!$H13&lt;=K$7+4,Planning!$M13&gt;=K$7),IF(Planning!$G13=0,"◆",IF(Planning!$O13="Terminé","T",IF(Planning!$O13="En retard","R",IF(Planning!$J13="Oui","C","P")))),""))</f>
        <v/>
      </c>
      <c r="L13" s="34">
        <f>IF(OR(Planning!$C13="",Planning!$M13=""),"",IF(AND(Planning!$H13&lt;=L$7+4,Planning!$M13&gt;=L$7),IF(Planning!$G13=0,"◆",IF(Planning!$O13="Terminé","T",IF(Planning!$O13="En retard","R",IF(Planning!$J13="Oui","C","P")))),""))</f>
        <v/>
      </c>
      <c r="M13" s="34">
        <f>IF(OR(Planning!$C13="",Planning!$M13=""),"",IF(AND(Planning!$H13&lt;=M$7+4,Planning!$M13&gt;=M$7),IF(Planning!$G13=0,"◆",IF(Planning!$O13="Terminé","T",IF(Planning!$O13="En retard","R",IF(Planning!$J13="Oui","C","P")))),""))</f>
        <v/>
      </c>
      <c r="N13" s="34">
        <f>IF(OR(Planning!$C13="",Planning!$M13=""),"",IF(AND(Planning!$H13&lt;=N$7+4,Planning!$M13&gt;=N$7),IF(Planning!$G13=0,"◆",IF(Planning!$O13="Terminé","T",IF(Planning!$O13="En retard","R",IF(Planning!$J13="Oui","C","P")))),""))</f>
        <v/>
      </c>
      <c r="O13" s="34">
        <f>IF(OR(Planning!$C13="",Planning!$M13=""),"",IF(AND(Planning!$H13&lt;=O$7+4,Planning!$M13&gt;=O$7),IF(Planning!$G13=0,"◆",IF(Planning!$O13="Terminé","T",IF(Planning!$O13="En retard","R",IF(Planning!$J13="Oui","C","P")))),""))</f>
        <v/>
      </c>
      <c r="P13" s="34">
        <f>IF(OR(Planning!$C13="",Planning!$M13=""),"",IF(AND(Planning!$H13&lt;=P$7+4,Planning!$M13&gt;=P$7),IF(Planning!$G13=0,"◆",IF(Planning!$O13="Terminé","T",IF(Planning!$O13="En retard","R",IF(Planning!$J13="Oui","C","P")))),""))</f>
        <v/>
      </c>
      <c r="Q13" s="34">
        <f>IF(OR(Planning!$C13="",Planning!$M13=""),"",IF(AND(Planning!$H13&lt;=Q$7+4,Planning!$M13&gt;=Q$7),IF(Planning!$G13=0,"◆",IF(Planning!$O13="Terminé","T",IF(Planning!$O13="En retard","R",IF(Planning!$J13="Oui","C","P")))),""))</f>
        <v/>
      </c>
      <c r="R13" s="34">
        <f>IF(OR(Planning!$C13="",Planning!$M13=""),"",IF(AND(Planning!$H13&lt;=R$7+4,Planning!$M13&gt;=R$7),IF(Planning!$G13=0,"◆",IF(Planning!$O13="Terminé","T",IF(Planning!$O13="En retard","R",IF(Planning!$J13="Oui","C","P")))),""))</f>
        <v/>
      </c>
      <c r="S13" s="34">
        <f>IF(OR(Planning!$C13="",Planning!$M13=""),"",IF(AND(Planning!$H13&lt;=S$7+4,Planning!$M13&gt;=S$7),IF(Planning!$G13=0,"◆",IF(Planning!$O13="Terminé","T",IF(Planning!$O13="En retard","R",IF(Planning!$J13="Oui","C","P")))),""))</f>
        <v/>
      </c>
      <c r="T13" s="34">
        <f>IF(OR(Planning!$C13="",Planning!$M13=""),"",IF(AND(Planning!$H13&lt;=T$7+4,Planning!$M13&gt;=T$7),IF(Planning!$G13=0,"◆",IF(Planning!$O13="Terminé","T",IF(Planning!$O13="En retard","R",IF(Planning!$J13="Oui","C","P")))),""))</f>
        <v/>
      </c>
      <c r="U13" s="34">
        <f>IF(OR(Planning!$C13="",Planning!$M13=""),"",IF(AND(Planning!$H13&lt;=U$7+4,Planning!$M13&gt;=U$7),IF(Planning!$G13=0,"◆",IF(Planning!$O13="Terminé","T",IF(Planning!$O13="En retard","R",IF(Planning!$J13="Oui","C","P")))),""))</f>
        <v/>
      </c>
      <c r="V13" s="34">
        <f>IF(OR(Planning!$C13="",Planning!$M13=""),"",IF(AND(Planning!$H13&lt;=V$7+4,Planning!$M13&gt;=V$7),IF(Planning!$G13=0,"◆",IF(Planning!$O13="Terminé","T",IF(Planning!$O13="En retard","R",IF(Planning!$J13="Oui","C","P")))),""))</f>
        <v/>
      </c>
      <c r="W13" s="34">
        <f>IF(OR(Planning!$C13="",Planning!$M13=""),"",IF(AND(Planning!$H13&lt;=W$7+4,Planning!$M13&gt;=W$7),IF(Planning!$G13=0,"◆",IF(Planning!$O13="Terminé","T",IF(Planning!$O13="En retard","R",IF(Planning!$J13="Oui","C","P")))),""))</f>
        <v/>
      </c>
      <c r="X13" s="34">
        <f>IF(OR(Planning!$C13="",Planning!$M13=""),"",IF(AND(Planning!$H13&lt;=X$7+4,Planning!$M13&gt;=X$7),IF(Planning!$G13=0,"◆",IF(Planning!$O13="Terminé","T",IF(Planning!$O13="En retard","R",IF(Planning!$J13="Oui","C","P")))),""))</f>
        <v/>
      </c>
      <c r="Y13" s="34">
        <f>IF(OR(Planning!$C13="",Planning!$M13=""),"",IF(AND(Planning!$H13&lt;=Y$7+4,Planning!$M13&gt;=Y$7),IF(Planning!$G13=0,"◆",IF(Planning!$O13="Terminé","T",IF(Planning!$O13="En retard","R",IF(Planning!$J13="Oui","C","P")))),""))</f>
        <v/>
      </c>
      <c r="Z13" s="34">
        <f>IF(OR(Planning!$C13="",Planning!$M13=""),"",IF(AND(Planning!$H13&lt;=Z$7+4,Planning!$M13&gt;=Z$7),IF(Planning!$G13=0,"◆",IF(Planning!$O13="Terminé","T",IF(Planning!$O13="En retard","R",IF(Planning!$J13="Oui","C","P")))),""))</f>
        <v/>
      </c>
      <c r="AA13" s="34">
        <f>IF(OR(Planning!$C13="",Planning!$M13=""),"",IF(AND(Planning!$H13&lt;=AA$7+4,Planning!$M13&gt;=AA$7),IF(Planning!$G13=0,"◆",IF(Planning!$O13="Terminé","T",IF(Planning!$O13="En retard","R",IF(Planning!$J13="Oui","C","P")))),""))</f>
        <v/>
      </c>
      <c r="AB13" s="34">
        <f>IF(OR(Planning!$C13="",Planning!$M13=""),"",IF(AND(Planning!$H13&lt;=AB$7+4,Planning!$M13&gt;=AB$7),IF(Planning!$G13=0,"◆",IF(Planning!$O13="Terminé","T",IF(Planning!$O13="En retard","R",IF(Planning!$J13="Oui","C","P")))),""))</f>
        <v/>
      </c>
      <c r="AC13" s="34">
        <f>IF(OR(Planning!$C13="",Planning!$M13=""),"",IF(AND(Planning!$H13&lt;=AC$7+4,Planning!$M13&gt;=AC$7),IF(Planning!$G13=0,"◆",IF(Planning!$O13="Terminé","T",IF(Planning!$O13="En retard","R",IF(Planning!$J13="Oui","C","P")))),""))</f>
        <v/>
      </c>
      <c r="AD13" s="34">
        <f>IF(OR(Planning!$C13="",Planning!$M13=""),"",IF(AND(Planning!$H13&lt;=AD$7+4,Planning!$M13&gt;=AD$7),IF(Planning!$G13=0,"◆",IF(Planning!$O13="Terminé","T",IF(Planning!$O13="En retard","R",IF(Planning!$J13="Oui","C","P")))),""))</f>
        <v/>
      </c>
      <c r="AE13" s="34">
        <f>IF(OR(Planning!$C13="",Planning!$M13=""),"",IF(AND(Planning!$H13&lt;=AE$7+4,Planning!$M13&gt;=AE$7),IF(Planning!$G13=0,"◆",IF(Planning!$O13="Terminé","T",IF(Planning!$O13="En retard","R",IF(Planning!$J13="Oui","C","P")))),""))</f>
        <v/>
      </c>
      <c r="AF13" s="34">
        <f>IF(OR(Planning!$C13="",Planning!$M13=""),"",IF(AND(Planning!$H13&lt;=AF$7+4,Planning!$M13&gt;=AF$7),IF(Planning!$G13=0,"◆",IF(Planning!$O13="Terminé","T",IF(Planning!$O13="En retard","R",IF(Planning!$J13="Oui","C","P")))),""))</f>
        <v/>
      </c>
      <c r="AG13" s="34">
        <f>IF(OR(Planning!$C13="",Planning!$M13=""),"",IF(AND(Planning!$H13&lt;=AG$7+4,Planning!$M13&gt;=AG$7),IF(Planning!$G13=0,"◆",IF(Planning!$O13="Terminé","T",IF(Planning!$O13="En retard","R",IF(Planning!$J13="Oui","C","P")))),""))</f>
        <v/>
      </c>
      <c r="AH13" s="34">
        <f>IF(OR(Planning!$C13="",Planning!$M13=""),"",IF(AND(Planning!$H13&lt;=AH$7+4,Planning!$M13&gt;=AH$7),IF(Planning!$G13=0,"◆",IF(Planning!$O13="Terminé","T",IF(Planning!$O13="En retard","R",IF(Planning!$J13="Oui","C","P")))),""))</f>
        <v/>
      </c>
      <c r="AI13" s="34">
        <f>IF(OR(Planning!$C13="",Planning!$M13=""),"",IF(AND(Planning!$H13&lt;=AI$7+4,Planning!$M13&gt;=AI$7),IF(Planning!$G13=0,"◆",IF(Planning!$O13="Terminé","T",IF(Planning!$O13="En retard","R",IF(Planning!$J13="Oui","C","P")))),""))</f>
        <v/>
      </c>
      <c r="AJ13" s="34">
        <f>IF(OR(Planning!$C13="",Planning!$M13=""),"",IF(AND(Planning!$H13&lt;=AJ$7+4,Planning!$M13&gt;=AJ$7),IF(Planning!$G13=0,"◆",IF(Planning!$O13="Terminé","T",IF(Planning!$O13="En retard","R",IF(Planning!$J13="Oui","C","P")))),""))</f>
        <v/>
      </c>
      <c r="AK13" s="34">
        <f>IF(OR(Planning!$C13="",Planning!$M13=""),"",IF(AND(Planning!$H13&lt;=AK$7+4,Planning!$M13&gt;=AK$7),IF(Planning!$G13=0,"◆",IF(Planning!$O13="Terminé","T",IF(Planning!$O13="En retard","R",IF(Planning!$J13="Oui","C","P")))),""))</f>
        <v/>
      </c>
      <c r="AL13" s="34">
        <f>IF(OR(Planning!$C13="",Planning!$M13=""),"",IF(AND(Planning!$H13&lt;=AL$7+4,Planning!$M13&gt;=AL$7),IF(Planning!$G13=0,"◆",IF(Planning!$O13="Terminé","T",IF(Planning!$O13="En retard","R",IF(Planning!$J13="Oui","C","P")))),""))</f>
        <v/>
      </c>
      <c r="AM13" s="34">
        <f>IF(OR(Planning!$C13="",Planning!$M13=""),"",IF(AND(Planning!$H13&lt;=AM$7+4,Planning!$M13&gt;=AM$7),IF(Planning!$G13=0,"◆",IF(Planning!$O13="Terminé","T",IF(Planning!$O13="En retard","R",IF(Planning!$J13="Oui","C","P")))),""))</f>
        <v/>
      </c>
      <c r="AN13" s="34">
        <f>IF(OR(Planning!$C13="",Planning!$M13=""),"",IF(AND(Planning!$H13&lt;=AN$7+4,Planning!$M13&gt;=AN$7),IF(Planning!$G13=0,"◆",IF(Planning!$O13="Terminé","T",IF(Planning!$O13="En retard","R",IF(Planning!$J13="Oui","C","P")))),""))</f>
        <v/>
      </c>
      <c r="AO13" s="34">
        <f>IF(OR(Planning!$C13="",Planning!$M13=""),"",IF(AND(Planning!$H13&lt;=AO$7+4,Planning!$M13&gt;=AO$7),IF(Planning!$G13=0,"◆",IF(Planning!$O13="Terminé","T",IF(Planning!$O13="En retard","R",IF(Planning!$J13="Oui","C","P")))),""))</f>
        <v/>
      </c>
      <c r="AP13" s="34">
        <f>IF(OR(Planning!$C13="",Planning!$M13=""),"",IF(AND(Planning!$H13&lt;=AP$7+4,Planning!$M13&gt;=AP$7),IF(Planning!$G13=0,"◆",IF(Planning!$O13="Terminé","T",IF(Planning!$O13="En retard","R",IF(Planning!$J13="Oui","C","P")))),""))</f>
        <v/>
      </c>
      <c r="AQ13" s="34">
        <f>IF(OR(Planning!$C13="",Planning!$M13=""),"",IF(AND(Planning!$H13&lt;=AQ$7+4,Planning!$M13&gt;=AQ$7),IF(Planning!$G13=0,"◆",IF(Planning!$O13="Terminé","T",IF(Planning!$O13="En retard","R",IF(Planning!$J13="Oui","C","P")))),""))</f>
        <v/>
      </c>
    </row>
    <row r="14">
      <c r="A14" s="33">
        <f>IF(Planning!$C14="","",Planning!A14)</f>
        <v/>
      </c>
      <c r="B14" s="33">
        <f>IF(Planning!$C14="","",Planning!C14)</f>
        <v/>
      </c>
      <c r="C14" s="33">
        <f>IF(Planning!$C14="","",Planning!D14)</f>
        <v/>
      </c>
      <c r="D14" s="34">
        <f>IF(OR(Planning!$C14="",Planning!$M14=""),"",IF(AND(Planning!$H14&lt;=D$7+4,Planning!$M14&gt;=D$7),IF(Planning!$G14=0,"◆",IF(Planning!$O14="Terminé","T",IF(Planning!$O14="En retard","R",IF(Planning!$J14="Oui","C","P")))),""))</f>
        <v/>
      </c>
      <c r="E14" s="34">
        <f>IF(OR(Planning!$C14="",Planning!$M14=""),"",IF(AND(Planning!$H14&lt;=E$7+4,Planning!$M14&gt;=E$7),IF(Planning!$G14=0,"◆",IF(Planning!$O14="Terminé","T",IF(Planning!$O14="En retard","R",IF(Planning!$J14="Oui","C","P")))),""))</f>
        <v/>
      </c>
      <c r="F14" s="34">
        <f>IF(OR(Planning!$C14="",Planning!$M14=""),"",IF(AND(Planning!$H14&lt;=F$7+4,Planning!$M14&gt;=F$7),IF(Planning!$G14=0,"◆",IF(Planning!$O14="Terminé","T",IF(Planning!$O14="En retard","R",IF(Planning!$J14="Oui","C","P")))),""))</f>
        <v/>
      </c>
      <c r="G14" s="34">
        <f>IF(OR(Planning!$C14="",Planning!$M14=""),"",IF(AND(Planning!$H14&lt;=G$7+4,Planning!$M14&gt;=G$7),IF(Planning!$G14=0,"◆",IF(Planning!$O14="Terminé","T",IF(Planning!$O14="En retard","R",IF(Planning!$J14="Oui","C","P")))),""))</f>
        <v/>
      </c>
      <c r="H14" s="34">
        <f>IF(OR(Planning!$C14="",Planning!$M14=""),"",IF(AND(Planning!$H14&lt;=H$7+4,Planning!$M14&gt;=H$7),IF(Planning!$G14=0,"◆",IF(Planning!$O14="Terminé","T",IF(Planning!$O14="En retard","R",IF(Planning!$J14="Oui","C","P")))),""))</f>
        <v/>
      </c>
      <c r="I14" s="34">
        <f>IF(OR(Planning!$C14="",Planning!$M14=""),"",IF(AND(Planning!$H14&lt;=I$7+4,Planning!$M14&gt;=I$7),IF(Planning!$G14=0,"◆",IF(Planning!$O14="Terminé","T",IF(Planning!$O14="En retard","R",IF(Planning!$J14="Oui","C","P")))),""))</f>
        <v/>
      </c>
      <c r="J14" s="34">
        <f>IF(OR(Planning!$C14="",Planning!$M14=""),"",IF(AND(Planning!$H14&lt;=J$7+4,Planning!$M14&gt;=J$7),IF(Planning!$G14=0,"◆",IF(Planning!$O14="Terminé","T",IF(Planning!$O14="En retard","R",IF(Planning!$J14="Oui","C","P")))),""))</f>
        <v/>
      </c>
      <c r="K14" s="34">
        <f>IF(OR(Planning!$C14="",Planning!$M14=""),"",IF(AND(Planning!$H14&lt;=K$7+4,Planning!$M14&gt;=K$7),IF(Planning!$G14=0,"◆",IF(Planning!$O14="Terminé","T",IF(Planning!$O14="En retard","R",IF(Planning!$J14="Oui","C","P")))),""))</f>
        <v/>
      </c>
      <c r="L14" s="34">
        <f>IF(OR(Planning!$C14="",Planning!$M14=""),"",IF(AND(Planning!$H14&lt;=L$7+4,Planning!$M14&gt;=L$7),IF(Planning!$G14=0,"◆",IF(Planning!$O14="Terminé","T",IF(Planning!$O14="En retard","R",IF(Planning!$J14="Oui","C","P")))),""))</f>
        <v/>
      </c>
      <c r="M14" s="34">
        <f>IF(OR(Planning!$C14="",Planning!$M14=""),"",IF(AND(Planning!$H14&lt;=M$7+4,Planning!$M14&gt;=M$7),IF(Planning!$G14=0,"◆",IF(Planning!$O14="Terminé","T",IF(Planning!$O14="En retard","R",IF(Planning!$J14="Oui","C","P")))),""))</f>
        <v/>
      </c>
      <c r="N14" s="34">
        <f>IF(OR(Planning!$C14="",Planning!$M14=""),"",IF(AND(Planning!$H14&lt;=N$7+4,Planning!$M14&gt;=N$7),IF(Planning!$G14=0,"◆",IF(Planning!$O14="Terminé","T",IF(Planning!$O14="En retard","R",IF(Planning!$J14="Oui","C","P")))),""))</f>
        <v/>
      </c>
      <c r="O14" s="34">
        <f>IF(OR(Planning!$C14="",Planning!$M14=""),"",IF(AND(Planning!$H14&lt;=O$7+4,Planning!$M14&gt;=O$7),IF(Planning!$G14=0,"◆",IF(Planning!$O14="Terminé","T",IF(Planning!$O14="En retard","R",IF(Planning!$J14="Oui","C","P")))),""))</f>
        <v/>
      </c>
      <c r="P14" s="34">
        <f>IF(OR(Planning!$C14="",Planning!$M14=""),"",IF(AND(Planning!$H14&lt;=P$7+4,Planning!$M14&gt;=P$7),IF(Planning!$G14=0,"◆",IF(Planning!$O14="Terminé","T",IF(Planning!$O14="En retard","R",IF(Planning!$J14="Oui","C","P")))),""))</f>
        <v/>
      </c>
      <c r="Q14" s="34">
        <f>IF(OR(Planning!$C14="",Planning!$M14=""),"",IF(AND(Planning!$H14&lt;=Q$7+4,Planning!$M14&gt;=Q$7),IF(Planning!$G14=0,"◆",IF(Planning!$O14="Terminé","T",IF(Planning!$O14="En retard","R",IF(Planning!$J14="Oui","C","P")))),""))</f>
        <v/>
      </c>
      <c r="R14" s="34">
        <f>IF(OR(Planning!$C14="",Planning!$M14=""),"",IF(AND(Planning!$H14&lt;=R$7+4,Planning!$M14&gt;=R$7),IF(Planning!$G14=0,"◆",IF(Planning!$O14="Terminé","T",IF(Planning!$O14="En retard","R",IF(Planning!$J14="Oui","C","P")))),""))</f>
        <v/>
      </c>
      <c r="S14" s="34">
        <f>IF(OR(Planning!$C14="",Planning!$M14=""),"",IF(AND(Planning!$H14&lt;=S$7+4,Planning!$M14&gt;=S$7),IF(Planning!$G14=0,"◆",IF(Planning!$O14="Terminé","T",IF(Planning!$O14="En retard","R",IF(Planning!$J14="Oui","C","P")))),""))</f>
        <v/>
      </c>
      <c r="T14" s="34">
        <f>IF(OR(Planning!$C14="",Planning!$M14=""),"",IF(AND(Planning!$H14&lt;=T$7+4,Planning!$M14&gt;=T$7),IF(Planning!$G14=0,"◆",IF(Planning!$O14="Terminé","T",IF(Planning!$O14="En retard","R",IF(Planning!$J14="Oui","C","P")))),""))</f>
        <v/>
      </c>
      <c r="U14" s="34">
        <f>IF(OR(Planning!$C14="",Planning!$M14=""),"",IF(AND(Planning!$H14&lt;=U$7+4,Planning!$M14&gt;=U$7),IF(Planning!$G14=0,"◆",IF(Planning!$O14="Terminé","T",IF(Planning!$O14="En retard","R",IF(Planning!$J14="Oui","C","P")))),""))</f>
        <v/>
      </c>
      <c r="V14" s="34">
        <f>IF(OR(Planning!$C14="",Planning!$M14=""),"",IF(AND(Planning!$H14&lt;=V$7+4,Planning!$M14&gt;=V$7),IF(Planning!$G14=0,"◆",IF(Planning!$O14="Terminé","T",IF(Planning!$O14="En retard","R",IF(Planning!$J14="Oui","C","P")))),""))</f>
        <v/>
      </c>
      <c r="W14" s="34">
        <f>IF(OR(Planning!$C14="",Planning!$M14=""),"",IF(AND(Planning!$H14&lt;=W$7+4,Planning!$M14&gt;=W$7),IF(Planning!$G14=0,"◆",IF(Planning!$O14="Terminé","T",IF(Planning!$O14="En retard","R",IF(Planning!$J14="Oui","C","P")))),""))</f>
        <v/>
      </c>
      <c r="X14" s="34">
        <f>IF(OR(Planning!$C14="",Planning!$M14=""),"",IF(AND(Planning!$H14&lt;=X$7+4,Planning!$M14&gt;=X$7),IF(Planning!$G14=0,"◆",IF(Planning!$O14="Terminé","T",IF(Planning!$O14="En retard","R",IF(Planning!$J14="Oui","C","P")))),""))</f>
        <v/>
      </c>
      <c r="Y14" s="34">
        <f>IF(OR(Planning!$C14="",Planning!$M14=""),"",IF(AND(Planning!$H14&lt;=Y$7+4,Planning!$M14&gt;=Y$7),IF(Planning!$G14=0,"◆",IF(Planning!$O14="Terminé","T",IF(Planning!$O14="En retard","R",IF(Planning!$J14="Oui","C","P")))),""))</f>
        <v/>
      </c>
      <c r="Z14" s="34">
        <f>IF(OR(Planning!$C14="",Planning!$M14=""),"",IF(AND(Planning!$H14&lt;=Z$7+4,Planning!$M14&gt;=Z$7),IF(Planning!$G14=0,"◆",IF(Planning!$O14="Terminé","T",IF(Planning!$O14="En retard","R",IF(Planning!$J14="Oui","C","P")))),""))</f>
        <v/>
      </c>
      <c r="AA14" s="34">
        <f>IF(OR(Planning!$C14="",Planning!$M14=""),"",IF(AND(Planning!$H14&lt;=AA$7+4,Planning!$M14&gt;=AA$7),IF(Planning!$G14=0,"◆",IF(Planning!$O14="Terminé","T",IF(Planning!$O14="En retard","R",IF(Planning!$J14="Oui","C","P")))),""))</f>
        <v/>
      </c>
      <c r="AB14" s="34">
        <f>IF(OR(Planning!$C14="",Planning!$M14=""),"",IF(AND(Planning!$H14&lt;=AB$7+4,Planning!$M14&gt;=AB$7),IF(Planning!$G14=0,"◆",IF(Planning!$O14="Terminé","T",IF(Planning!$O14="En retard","R",IF(Planning!$J14="Oui","C","P")))),""))</f>
        <v/>
      </c>
      <c r="AC14" s="34">
        <f>IF(OR(Planning!$C14="",Planning!$M14=""),"",IF(AND(Planning!$H14&lt;=AC$7+4,Planning!$M14&gt;=AC$7),IF(Planning!$G14=0,"◆",IF(Planning!$O14="Terminé","T",IF(Planning!$O14="En retard","R",IF(Planning!$J14="Oui","C","P")))),""))</f>
        <v/>
      </c>
      <c r="AD14" s="34">
        <f>IF(OR(Planning!$C14="",Planning!$M14=""),"",IF(AND(Planning!$H14&lt;=AD$7+4,Planning!$M14&gt;=AD$7),IF(Planning!$G14=0,"◆",IF(Planning!$O14="Terminé","T",IF(Planning!$O14="En retard","R",IF(Planning!$J14="Oui","C","P")))),""))</f>
        <v/>
      </c>
      <c r="AE14" s="34">
        <f>IF(OR(Planning!$C14="",Planning!$M14=""),"",IF(AND(Planning!$H14&lt;=AE$7+4,Planning!$M14&gt;=AE$7),IF(Planning!$G14=0,"◆",IF(Planning!$O14="Terminé","T",IF(Planning!$O14="En retard","R",IF(Planning!$J14="Oui","C","P")))),""))</f>
        <v/>
      </c>
      <c r="AF14" s="34">
        <f>IF(OR(Planning!$C14="",Planning!$M14=""),"",IF(AND(Planning!$H14&lt;=AF$7+4,Planning!$M14&gt;=AF$7),IF(Planning!$G14=0,"◆",IF(Planning!$O14="Terminé","T",IF(Planning!$O14="En retard","R",IF(Planning!$J14="Oui","C","P")))),""))</f>
        <v/>
      </c>
      <c r="AG14" s="34">
        <f>IF(OR(Planning!$C14="",Planning!$M14=""),"",IF(AND(Planning!$H14&lt;=AG$7+4,Planning!$M14&gt;=AG$7),IF(Planning!$G14=0,"◆",IF(Planning!$O14="Terminé","T",IF(Planning!$O14="En retard","R",IF(Planning!$J14="Oui","C","P")))),""))</f>
        <v/>
      </c>
      <c r="AH14" s="34">
        <f>IF(OR(Planning!$C14="",Planning!$M14=""),"",IF(AND(Planning!$H14&lt;=AH$7+4,Planning!$M14&gt;=AH$7),IF(Planning!$G14=0,"◆",IF(Planning!$O14="Terminé","T",IF(Planning!$O14="En retard","R",IF(Planning!$J14="Oui","C","P")))),""))</f>
        <v/>
      </c>
      <c r="AI14" s="34">
        <f>IF(OR(Planning!$C14="",Planning!$M14=""),"",IF(AND(Planning!$H14&lt;=AI$7+4,Planning!$M14&gt;=AI$7),IF(Planning!$G14=0,"◆",IF(Planning!$O14="Terminé","T",IF(Planning!$O14="En retard","R",IF(Planning!$J14="Oui","C","P")))),""))</f>
        <v/>
      </c>
      <c r="AJ14" s="34">
        <f>IF(OR(Planning!$C14="",Planning!$M14=""),"",IF(AND(Planning!$H14&lt;=AJ$7+4,Planning!$M14&gt;=AJ$7),IF(Planning!$G14=0,"◆",IF(Planning!$O14="Terminé","T",IF(Planning!$O14="En retard","R",IF(Planning!$J14="Oui","C","P")))),""))</f>
        <v/>
      </c>
      <c r="AK14" s="34">
        <f>IF(OR(Planning!$C14="",Planning!$M14=""),"",IF(AND(Planning!$H14&lt;=AK$7+4,Planning!$M14&gt;=AK$7),IF(Planning!$G14=0,"◆",IF(Planning!$O14="Terminé","T",IF(Planning!$O14="En retard","R",IF(Planning!$J14="Oui","C","P")))),""))</f>
        <v/>
      </c>
      <c r="AL14" s="34">
        <f>IF(OR(Planning!$C14="",Planning!$M14=""),"",IF(AND(Planning!$H14&lt;=AL$7+4,Planning!$M14&gt;=AL$7),IF(Planning!$G14=0,"◆",IF(Planning!$O14="Terminé","T",IF(Planning!$O14="En retard","R",IF(Planning!$J14="Oui","C","P")))),""))</f>
        <v/>
      </c>
      <c r="AM14" s="34">
        <f>IF(OR(Planning!$C14="",Planning!$M14=""),"",IF(AND(Planning!$H14&lt;=AM$7+4,Planning!$M14&gt;=AM$7),IF(Planning!$G14=0,"◆",IF(Planning!$O14="Terminé","T",IF(Planning!$O14="En retard","R",IF(Planning!$J14="Oui","C","P")))),""))</f>
        <v/>
      </c>
      <c r="AN14" s="34">
        <f>IF(OR(Planning!$C14="",Planning!$M14=""),"",IF(AND(Planning!$H14&lt;=AN$7+4,Planning!$M14&gt;=AN$7),IF(Planning!$G14=0,"◆",IF(Planning!$O14="Terminé","T",IF(Planning!$O14="En retard","R",IF(Planning!$J14="Oui","C","P")))),""))</f>
        <v/>
      </c>
      <c r="AO14" s="34">
        <f>IF(OR(Planning!$C14="",Planning!$M14=""),"",IF(AND(Planning!$H14&lt;=AO$7+4,Planning!$M14&gt;=AO$7),IF(Planning!$G14=0,"◆",IF(Planning!$O14="Terminé","T",IF(Planning!$O14="En retard","R",IF(Planning!$J14="Oui","C","P")))),""))</f>
        <v/>
      </c>
      <c r="AP14" s="34">
        <f>IF(OR(Planning!$C14="",Planning!$M14=""),"",IF(AND(Planning!$H14&lt;=AP$7+4,Planning!$M14&gt;=AP$7),IF(Planning!$G14=0,"◆",IF(Planning!$O14="Terminé","T",IF(Planning!$O14="En retard","R",IF(Planning!$J14="Oui","C","P")))),""))</f>
        <v/>
      </c>
      <c r="AQ14" s="34">
        <f>IF(OR(Planning!$C14="",Planning!$M14=""),"",IF(AND(Planning!$H14&lt;=AQ$7+4,Planning!$M14&gt;=AQ$7),IF(Planning!$G14=0,"◆",IF(Planning!$O14="Terminé","T",IF(Planning!$O14="En retard","R",IF(Planning!$J14="Oui","C","P")))),""))</f>
        <v/>
      </c>
    </row>
    <row r="15">
      <c r="A15" s="33">
        <f>IF(Planning!$C15="","",Planning!A15)</f>
        <v/>
      </c>
      <c r="B15" s="33">
        <f>IF(Planning!$C15="","",Planning!C15)</f>
        <v/>
      </c>
      <c r="C15" s="33">
        <f>IF(Planning!$C15="","",Planning!D15)</f>
        <v/>
      </c>
      <c r="D15" s="34">
        <f>IF(OR(Planning!$C15="",Planning!$M15=""),"",IF(AND(Planning!$H15&lt;=D$7+4,Planning!$M15&gt;=D$7),IF(Planning!$G15=0,"◆",IF(Planning!$O15="Terminé","T",IF(Planning!$O15="En retard","R",IF(Planning!$J15="Oui","C","P")))),""))</f>
        <v/>
      </c>
      <c r="E15" s="34">
        <f>IF(OR(Planning!$C15="",Planning!$M15=""),"",IF(AND(Planning!$H15&lt;=E$7+4,Planning!$M15&gt;=E$7),IF(Planning!$G15=0,"◆",IF(Planning!$O15="Terminé","T",IF(Planning!$O15="En retard","R",IF(Planning!$J15="Oui","C","P")))),""))</f>
        <v/>
      </c>
      <c r="F15" s="34">
        <f>IF(OR(Planning!$C15="",Planning!$M15=""),"",IF(AND(Planning!$H15&lt;=F$7+4,Planning!$M15&gt;=F$7),IF(Planning!$G15=0,"◆",IF(Planning!$O15="Terminé","T",IF(Planning!$O15="En retard","R",IF(Planning!$J15="Oui","C","P")))),""))</f>
        <v/>
      </c>
      <c r="G15" s="34">
        <f>IF(OR(Planning!$C15="",Planning!$M15=""),"",IF(AND(Planning!$H15&lt;=G$7+4,Planning!$M15&gt;=G$7),IF(Planning!$G15=0,"◆",IF(Planning!$O15="Terminé","T",IF(Planning!$O15="En retard","R",IF(Planning!$J15="Oui","C","P")))),""))</f>
        <v/>
      </c>
      <c r="H15" s="34">
        <f>IF(OR(Planning!$C15="",Planning!$M15=""),"",IF(AND(Planning!$H15&lt;=H$7+4,Planning!$M15&gt;=H$7),IF(Planning!$G15=0,"◆",IF(Planning!$O15="Terminé","T",IF(Planning!$O15="En retard","R",IF(Planning!$J15="Oui","C","P")))),""))</f>
        <v/>
      </c>
      <c r="I15" s="34">
        <f>IF(OR(Planning!$C15="",Planning!$M15=""),"",IF(AND(Planning!$H15&lt;=I$7+4,Planning!$M15&gt;=I$7),IF(Planning!$G15=0,"◆",IF(Planning!$O15="Terminé","T",IF(Planning!$O15="En retard","R",IF(Planning!$J15="Oui","C","P")))),""))</f>
        <v/>
      </c>
      <c r="J15" s="34">
        <f>IF(OR(Planning!$C15="",Planning!$M15=""),"",IF(AND(Planning!$H15&lt;=J$7+4,Planning!$M15&gt;=J$7),IF(Planning!$G15=0,"◆",IF(Planning!$O15="Terminé","T",IF(Planning!$O15="En retard","R",IF(Planning!$J15="Oui","C","P")))),""))</f>
        <v/>
      </c>
      <c r="K15" s="34">
        <f>IF(OR(Planning!$C15="",Planning!$M15=""),"",IF(AND(Planning!$H15&lt;=K$7+4,Planning!$M15&gt;=K$7),IF(Planning!$G15=0,"◆",IF(Planning!$O15="Terminé","T",IF(Planning!$O15="En retard","R",IF(Planning!$J15="Oui","C","P")))),""))</f>
        <v/>
      </c>
      <c r="L15" s="34">
        <f>IF(OR(Planning!$C15="",Planning!$M15=""),"",IF(AND(Planning!$H15&lt;=L$7+4,Planning!$M15&gt;=L$7),IF(Planning!$G15=0,"◆",IF(Planning!$O15="Terminé","T",IF(Planning!$O15="En retard","R",IF(Planning!$J15="Oui","C","P")))),""))</f>
        <v/>
      </c>
      <c r="M15" s="34">
        <f>IF(OR(Planning!$C15="",Planning!$M15=""),"",IF(AND(Planning!$H15&lt;=M$7+4,Planning!$M15&gt;=M$7),IF(Planning!$G15=0,"◆",IF(Planning!$O15="Terminé","T",IF(Planning!$O15="En retard","R",IF(Planning!$J15="Oui","C","P")))),""))</f>
        <v/>
      </c>
      <c r="N15" s="34">
        <f>IF(OR(Planning!$C15="",Planning!$M15=""),"",IF(AND(Planning!$H15&lt;=N$7+4,Planning!$M15&gt;=N$7),IF(Planning!$G15=0,"◆",IF(Planning!$O15="Terminé","T",IF(Planning!$O15="En retard","R",IF(Planning!$J15="Oui","C","P")))),""))</f>
        <v/>
      </c>
      <c r="O15" s="34">
        <f>IF(OR(Planning!$C15="",Planning!$M15=""),"",IF(AND(Planning!$H15&lt;=O$7+4,Planning!$M15&gt;=O$7),IF(Planning!$G15=0,"◆",IF(Planning!$O15="Terminé","T",IF(Planning!$O15="En retard","R",IF(Planning!$J15="Oui","C","P")))),""))</f>
        <v/>
      </c>
      <c r="P15" s="34">
        <f>IF(OR(Planning!$C15="",Planning!$M15=""),"",IF(AND(Planning!$H15&lt;=P$7+4,Planning!$M15&gt;=P$7),IF(Planning!$G15=0,"◆",IF(Planning!$O15="Terminé","T",IF(Planning!$O15="En retard","R",IF(Planning!$J15="Oui","C","P")))),""))</f>
        <v/>
      </c>
      <c r="Q15" s="34">
        <f>IF(OR(Planning!$C15="",Planning!$M15=""),"",IF(AND(Planning!$H15&lt;=Q$7+4,Planning!$M15&gt;=Q$7),IF(Planning!$G15=0,"◆",IF(Planning!$O15="Terminé","T",IF(Planning!$O15="En retard","R",IF(Planning!$J15="Oui","C","P")))),""))</f>
        <v/>
      </c>
      <c r="R15" s="34">
        <f>IF(OR(Planning!$C15="",Planning!$M15=""),"",IF(AND(Planning!$H15&lt;=R$7+4,Planning!$M15&gt;=R$7),IF(Planning!$G15=0,"◆",IF(Planning!$O15="Terminé","T",IF(Planning!$O15="En retard","R",IF(Planning!$J15="Oui","C","P")))),""))</f>
        <v/>
      </c>
      <c r="S15" s="34">
        <f>IF(OR(Planning!$C15="",Planning!$M15=""),"",IF(AND(Planning!$H15&lt;=S$7+4,Planning!$M15&gt;=S$7),IF(Planning!$G15=0,"◆",IF(Planning!$O15="Terminé","T",IF(Planning!$O15="En retard","R",IF(Planning!$J15="Oui","C","P")))),""))</f>
        <v/>
      </c>
      <c r="T15" s="34">
        <f>IF(OR(Planning!$C15="",Planning!$M15=""),"",IF(AND(Planning!$H15&lt;=T$7+4,Planning!$M15&gt;=T$7),IF(Planning!$G15=0,"◆",IF(Planning!$O15="Terminé","T",IF(Planning!$O15="En retard","R",IF(Planning!$J15="Oui","C","P")))),""))</f>
        <v/>
      </c>
      <c r="U15" s="34">
        <f>IF(OR(Planning!$C15="",Planning!$M15=""),"",IF(AND(Planning!$H15&lt;=U$7+4,Planning!$M15&gt;=U$7),IF(Planning!$G15=0,"◆",IF(Planning!$O15="Terminé","T",IF(Planning!$O15="En retard","R",IF(Planning!$J15="Oui","C","P")))),""))</f>
        <v/>
      </c>
      <c r="V15" s="34">
        <f>IF(OR(Planning!$C15="",Planning!$M15=""),"",IF(AND(Planning!$H15&lt;=V$7+4,Planning!$M15&gt;=V$7),IF(Planning!$G15=0,"◆",IF(Planning!$O15="Terminé","T",IF(Planning!$O15="En retard","R",IF(Planning!$J15="Oui","C","P")))),""))</f>
        <v/>
      </c>
      <c r="W15" s="34">
        <f>IF(OR(Planning!$C15="",Planning!$M15=""),"",IF(AND(Planning!$H15&lt;=W$7+4,Planning!$M15&gt;=W$7),IF(Planning!$G15=0,"◆",IF(Planning!$O15="Terminé","T",IF(Planning!$O15="En retard","R",IF(Planning!$J15="Oui","C","P")))),""))</f>
        <v/>
      </c>
      <c r="X15" s="34">
        <f>IF(OR(Planning!$C15="",Planning!$M15=""),"",IF(AND(Planning!$H15&lt;=X$7+4,Planning!$M15&gt;=X$7),IF(Planning!$G15=0,"◆",IF(Planning!$O15="Terminé","T",IF(Planning!$O15="En retard","R",IF(Planning!$J15="Oui","C","P")))),""))</f>
        <v/>
      </c>
      <c r="Y15" s="34">
        <f>IF(OR(Planning!$C15="",Planning!$M15=""),"",IF(AND(Planning!$H15&lt;=Y$7+4,Planning!$M15&gt;=Y$7),IF(Planning!$G15=0,"◆",IF(Planning!$O15="Terminé","T",IF(Planning!$O15="En retard","R",IF(Planning!$J15="Oui","C","P")))),""))</f>
        <v/>
      </c>
      <c r="Z15" s="34">
        <f>IF(OR(Planning!$C15="",Planning!$M15=""),"",IF(AND(Planning!$H15&lt;=Z$7+4,Planning!$M15&gt;=Z$7),IF(Planning!$G15=0,"◆",IF(Planning!$O15="Terminé","T",IF(Planning!$O15="En retard","R",IF(Planning!$J15="Oui","C","P")))),""))</f>
        <v/>
      </c>
      <c r="AA15" s="34">
        <f>IF(OR(Planning!$C15="",Planning!$M15=""),"",IF(AND(Planning!$H15&lt;=AA$7+4,Planning!$M15&gt;=AA$7),IF(Planning!$G15=0,"◆",IF(Planning!$O15="Terminé","T",IF(Planning!$O15="En retard","R",IF(Planning!$J15="Oui","C","P")))),""))</f>
        <v/>
      </c>
      <c r="AB15" s="34">
        <f>IF(OR(Planning!$C15="",Planning!$M15=""),"",IF(AND(Planning!$H15&lt;=AB$7+4,Planning!$M15&gt;=AB$7),IF(Planning!$G15=0,"◆",IF(Planning!$O15="Terminé","T",IF(Planning!$O15="En retard","R",IF(Planning!$J15="Oui","C","P")))),""))</f>
        <v/>
      </c>
      <c r="AC15" s="34">
        <f>IF(OR(Planning!$C15="",Planning!$M15=""),"",IF(AND(Planning!$H15&lt;=AC$7+4,Planning!$M15&gt;=AC$7),IF(Planning!$G15=0,"◆",IF(Planning!$O15="Terminé","T",IF(Planning!$O15="En retard","R",IF(Planning!$J15="Oui","C","P")))),""))</f>
        <v/>
      </c>
      <c r="AD15" s="34">
        <f>IF(OR(Planning!$C15="",Planning!$M15=""),"",IF(AND(Planning!$H15&lt;=AD$7+4,Planning!$M15&gt;=AD$7),IF(Planning!$G15=0,"◆",IF(Planning!$O15="Terminé","T",IF(Planning!$O15="En retard","R",IF(Planning!$J15="Oui","C","P")))),""))</f>
        <v/>
      </c>
      <c r="AE15" s="34">
        <f>IF(OR(Planning!$C15="",Planning!$M15=""),"",IF(AND(Planning!$H15&lt;=AE$7+4,Planning!$M15&gt;=AE$7),IF(Planning!$G15=0,"◆",IF(Planning!$O15="Terminé","T",IF(Planning!$O15="En retard","R",IF(Planning!$J15="Oui","C","P")))),""))</f>
        <v/>
      </c>
      <c r="AF15" s="34">
        <f>IF(OR(Planning!$C15="",Planning!$M15=""),"",IF(AND(Planning!$H15&lt;=AF$7+4,Planning!$M15&gt;=AF$7),IF(Planning!$G15=0,"◆",IF(Planning!$O15="Terminé","T",IF(Planning!$O15="En retard","R",IF(Planning!$J15="Oui","C","P")))),""))</f>
        <v/>
      </c>
      <c r="AG15" s="34">
        <f>IF(OR(Planning!$C15="",Planning!$M15=""),"",IF(AND(Planning!$H15&lt;=AG$7+4,Planning!$M15&gt;=AG$7),IF(Planning!$G15=0,"◆",IF(Planning!$O15="Terminé","T",IF(Planning!$O15="En retard","R",IF(Planning!$J15="Oui","C","P")))),""))</f>
        <v/>
      </c>
      <c r="AH15" s="34">
        <f>IF(OR(Planning!$C15="",Planning!$M15=""),"",IF(AND(Planning!$H15&lt;=AH$7+4,Planning!$M15&gt;=AH$7),IF(Planning!$G15=0,"◆",IF(Planning!$O15="Terminé","T",IF(Planning!$O15="En retard","R",IF(Planning!$J15="Oui","C","P")))),""))</f>
        <v/>
      </c>
      <c r="AI15" s="34">
        <f>IF(OR(Planning!$C15="",Planning!$M15=""),"",IF(AND(Planning!$H15&lt;=AI$7+4,Planning!$M15&gt;=AI$7),IF(Planning!$G15=0,"◆",IF(Planning!$O15="Terminé","T",IF(Planning!$O15="En retard","R",IF(Planning!$J15="Oui","C","P")))),""))</f>
        <v/>
      </c>
      <c r="AJ15" s="34">
        <f>IF(OR(Planning!$C15="",Planning!$M15=""),"",IF(AND(Planning!$H15&lt;=AJ$7+4,Planning!$M15&gt;=AJ$7),IF(Planning!$G15=0,"◆",IF(Planning!$O15="Terminé","T",IF(Planning!$O15="En retard","R",IF(Planning!$J15="Oui","C","P")))),""))</f>
        <v/>
      </c>
      <c r="AK15" s="34">
        <f>IF(OR(Planning!$C15="",Planning!$M15=""),"",IF(AND(Planning!$H15&lt;=AK$7+4,Planning!$M15&gt;=AK$7),IF(Planning!$G15=0,"◆",IF(Planning!$O15="Terminé","T",IF(Planning!$O15="En retard","R",IF(Planning!$J15="Oui","C","P")))),""))</f>
        <v/>
      </c>
      <c r="AL15" s="34">
        <f>IF(OR(Planning!$C15="",Planning!$M15=""),"",IF(AND(Planning!$H15&lt;=AL$7+4,Planning!$M15&gt;=AL$7),IF(Planning!$G15=0,"◆",IF(Planning!$O15="Terminé","T",IF(Planning!$O15="En retard","R",IF(Planning!$J15="Oui","C","P")))),""))</f>
        <v/>
      </c>
      <c r="AM15" s="34">
        <f>IF(OR(Planning!$C15="",Planning!$M15=""),"",IF(AND(Planning!$H15&lt;=AM$7+4,Planning!$M15&gt;=AM$7),IF(Planning!$G15=0,"◆",IF(Planning!$O15="Terminé","T",IF(Planning!$O15="En retard","R",IF(Planning!$J15="Oui","C","P")))),""))</f>
        <v/>
      </c>
      <c r="AN15" s="34">
        <f>IF(OR(Planning!$C15="",Planning!$M15=""),"",IF(AND(Planning!$H15&lt;=AN$7+4,Planning!$M15&gt;=AN$7),IF(Planning!$G15=0,"◆",IF(Planning!$O15="Terminé","T",IF(Planning!$O15="En retard","R",IF(Planning!$J15="Oui","C","P")))),""))</f>
        <v/>
      </c>
      <c r="AO15" s="34">
        <f>IF(OR(Planning!$C15="",Planning!$M15=""),"",IF(AND(Planning!$H15&lt;=AO$7+4,Planning!$M15&gt;=AO$7),IF(Planning!$G15=0,"◆",IF(Planning!$O15="Terminé","T",IF(Planning!$O15="En retard","R",IF(Planning!$J15="Oui","C","P")))),""))</f>
        <v/>
      </c>
      <c r="AP15" s="34">
        <f>IF(OR(Planning!$C15="",Planning!$M15=""),"",IF(AND(Planning!$H15&lt;=AP$7+4,Planning!$M15&gt;=AP$7),IF(Planning!$G15=0,"◆",IF(Planning!$O15="Terminé","T",IF(Planning!$O15="En retard","R",IF(Planning!$J15="Oui","C","P")))),""))</f>
        <v/>
      </c>
      <c r="AQ15" s="34">
        <f>IF(OR(Planning!$C15="",Planning!$M15=""),"",IF(AND(Planning!$H15&lt;=AQ$7+4,Planning!$M15&gt;=AQ$7),IF(Planning!$G15=0,"◆",IF(Planning!$O15="Terminé","T",IF(Planning!$O15="En retard","R",IF(Planning!$J15="Oui","C","P")))),""))</f>
        <v/>
      </c>
    </row>
    <row r="16">
      <c r="A16" s="33">
        <f>IF(Planning!$C16="","",Planning!A16)</f>
        <v/>
      </c>
      <c r="B16" s="33">
        <f>IF(Planning!$C16="","",Planning!C16)</f>
        <v/>
      </c>
      <c r="C16" s="33">
        <f>IF(Planning!$C16="","",Planning!D16)</f>
        <v/>
      </c>
      <c r="D16" s="34">
        <f>IF(OR(Planning!$C16="",Planning!$M16=""),"",IF(AND(Planning!$H16&lt;=D$7+4,Planning!$M16&gt;=D$7),IF(Planning!$G16=0,"◆",IF(Planning!$O16="Terminé","T",IF(Planning!$O16="En retard","R",IF(Planning!$J16="Oui","C","P")))),""))</f>
        <v/>
      </c>
      <c r="E16" s="34">
        <f>IF(OR(Planning!$C16="",Planning!$M16=""),"",IF(AND(Planning!$H16&lt;=E$7+4,Planning!$M16&gt;=E$7),IF(Planning!$G16=0,"◆",IF(Planning!$O16="Terminé","T",IF(Planning!$O16="En retard","R",IF(Planning!$J16="Oui","C","P")))),""))</f>
        <v/>
      </c>
      <c r="F16" s="34">
        <f>IF(OR(Planning!$C16="",Planning!$M16=""),"",IF(AND(Planning!$H16&lt;=F$7+4,Planning!$M16&gt;=F$7),IF(Planning!$G16=0,"◆",IF(Planning!$O16="Terminé","T",IF(Planning!$O16="En retard","R",IF(Planning!$J16="Oui","C","P")))),""))</f>
        <v/>
      </c>
      <c r="G16" s="34">
        <f>IF(OR(Planning!$C16="",Planning!$M16=""),"",IF(AND(Planning!$H16&lt;=G$7+4,Planning!$M16&gt;=G$7),IF(Planning!$G16=0,"◆",IF(Planning!$O16="Terminé","T",IF(Planning!$O16="En retard","R",IF(Planning!$J16="Oui","C","P")))),""))</f>
        <v/>
      </c>
      <c r="H16" s="34">
        <f>IF(OR(Planning!$C16="",Planning!$M16=""),"",IF(AND(Planning!$H16&lt;=H$7+4,Planning!$M16&gt;=H$7),IF(Planning!$G16=0,"◆",IF(Planning!$O16="Terminé","T",IF(Planning!$O16="En retard","R",IF(Planning!$J16="Oui","C","P")))),""))</f>
        <v/>
      </c>
      <c r="I16" s="34">
        <f>IF(OR(Planning!$C16="",Planning!$M16=""),"",IF(AND(Planning!$H16&lt;=I$7+4,Planning!$M16&gt;=I$7),IF(Planning!$G16=0,"◆",IF(Planning!$O16="Terminé","T",IF(Planning!$O16="En retard","R",IF(Planning!$J16="Oui","C","P")))),""))</f>
        <v/>
      </c>
      <c r="J16" s="34">
        <f>IF(OR(Planning!$C16="",Planning!$M16=""),"",IF(AND(Planning!$H16&lt;=J$7+4,Planning!$M16&gt;=J$7),IF(Planning!$G16=0,"◆",IF(Planning!$O16="Terminé","T",IF(Planning!$O16="En retard","R",IF(Planning!$J16="Oui","C","P")))),""))</f>
        <v/>
      </c>
      <c r="K16" s="34">
        <f>IF(OR(Planning!$C16="",Planning!$M16=""),"",IF(AND(Planning!$H16&lt;=K$7+4,Planning!$M16&gt;=K$7),IF(Planning!$G16=0,"◆",IF(Planning!$O16="Terminé","T",IF(Planning!$O16="En retard","R",IF(Planning!$J16="Oui","C","P")))),""))</f>
        <v/>
      </c>
      <c r="L16" s="34">
        <f>IF(OR(Planning!$C16="",Planning!$M16=""),"",IF(AND(Planning!$H16&lt;=L$7+4,Planning!$M16&gt;=L$7),IF(Planning!$G16=0,"◆",IF(Planning!$O16="Terminé","T",IF(Planning!$O16="En retard","R",IF(Planning!$J16="Oui","C","P")))),""))</f>
        <v/>
      </c>
      <c r="M16" s="34">
        <f>IF(OR(Planning!$C16="",Planning!$M16=""),"",IF(AND(Planning!$H16&lt;=M$7+4,Planning!$M16&gt;=M$7),IF(Planning!$G16=0,"◆",IF(Planning!$O16="Terminé","T",IF(Planning!$O16="En retard","R",IF(Planning!$J16="Oui","C","P")))),""))</f>
        <v/>
      </c>
      <c r="N16" s="34">
        <f>IF(OR(Planning!$C16="",Planning!$M16=""),"",IF(AND(Planning!$H16&lt;=N$7+4,Planning!$M16&gt;=N$7),IF(Planning!$G16=0,"◆",IF(Planning!$O16="Terminé","T",IF(Planning!$O16="En retard","R",IF(Planning!$J16="Oui","C","P")))),""))</f>
        <v/>
      </c>
      <c r="O16" s="34">
        <f>IF(OR(Planning!$C16="",Planning!$M16=""),"",IF(AND(Planning!$H16&lt;=O$7+4,Planning!$M16&gt;=O$7),IF(Planning!$G16=0,"◆",IF(Planning!$O16="Terminé","T",IF(Planning!$O16="En retard","R",IF(Planning!$J16="Oui","C","P")))),""))</f>
        <v/>
      </c>
      <c r="P16" s="34">
        <f>IF(OR(Planning!$C16="",Planning!$M16=""),"",IF(AND(Planning!$H16&lt;=P$7+4,Planning!$M16&gt;=P$7),IF(Planning!$G16=0,"◆",IF(Planning!$O16="Terminé","T",IF(Planning!$O16="En retard","R",IF(Planning!$J16="Oui","C","P")))),""))</f>
        <v/>
      </c>
      <c r="Q16" s="34">
        <f>IF(OR(Planning!$C16="",Planning!$M16=""),"",IF(AND(Planning!$H16&lt;=Q$7+4,Planning!$M16&gt;=Q$7),IF(Planning!$G16=0,"◆",IF(Planning!$O16="Terminé","T",IF(Planning!$O16="En retard","R",IF(Planning!$J16="Oui","C","P")))),""))</f>
        <v/>
      </c>
      <c r="R16" s="34">
        <f>IF(OR(Planning!$C16="",Planning!$M16=""),"",IF(AND(Planning!$H16&lt;=R$7+4,Planning!$M16&gt;=R$7),IF(Planning!$G16=0,"◆",IF(Planning!$O16="Terminé","T",IF(Planning!$O16="En retard","R",IF(Planning!$J16="Oui","C","P")))),""))</f>
        <v/>
      </c>
      <c r="S16" s="34">
        <f>IF(OR(Planning!$C16="",Planning!$M16=""),"",IF(AND(Planning!$H16&lt;=S$7+4,Planning!$M16&gt;=S$7),IF(Planning!$G16=0,"◆",IF(Planning!$O16="Terminé","T",IF(Planning!$O16="En retard","R",IF(Planning!$J16="Oui","C","P")))),""))</f>
        <v/>
      </c>
      <c r="T16" s="34">
        <f>IF(OR(Planning!$C16="",Planning!$M16=""),"",IF(AND(Planning!$H16&lt;=T$7+4,Planning!$M16&gt;=T$7),IF(Planning!$G16=0,"◆",IF(Planning!$O16="Terminé","T",IF(Planning!$O16="En retard","R",IF(Planning!$J16="Oui","C","P")))),""))</f>
        <v/>
      </c>
      <c r="U16" s="34">
        <f>IF(OR(Planning!$C16="",Planning!$M16=""),"",IF(AND(Planning!$H16&lt;=U$7+4,Planning!$M16&gt;=U$7),IF(Planning!$G16=0,"◆",IF(Planning!$O16="Terminé","T",IF(Planning!$O16="En retard","R",IF(Planning!$J16="Oui","C","P")))),""))</f>
        <v/>
      </c>
      <c r="V16" s="34">
        <f>IF(OR(Planning!$C16="",Planning!$M16=""),"",IF(AND(Planning!$H16&lt;=V$7+4,Planning!$M16&gt;=V$7),IF(Planning!$G16=0,"◆",IF(Planning!$O16="Terminé","T",IF(Planning!$O16="En retard","R",IF(Planning!$J16="Oui","C","P")))),""))</f>
        <v/>
      </c>
      <c r="W16" s="34">
        <f>IF(OR(Planning!$C16="",Planning!$M16=""),"",IF(AND(Planning!$H16&lt;=W$7+4,Planning!$M16&gt;=W$7),IF(Planning!$G16=0,"◆",IF(Planning!$O16="Terminé","T",IF(Planning!$O16="En retard","R",IF(Planning!$J16="Oui","C","P")))),""))</f>
        <v/>
      </c>
      <c r="X16" s="34">
        <f>IF(OR(Planning!$C16="",Planning!$M16=""),"",IF(AND(Planning!$H16&lt;=X$7+4,Planning!$M16&gt;=X$7),IF(Planning!$G16=0,"◆",IF(Planning!$O16="Terminé","T",IF(Planning!$O16="En retard","R",IF(Planning!$J16="Oui","C","P")))),""))</f>
        <v/>
      </c>
      <c r="Y16" s="34">
        <f>IF(OR(Planning!$C16="",Planning!$M16=""),"",IF(AND(Planning!$H16&lt;=Y$7+4,Planning!$M16&gt;=Y$7),IF(Planning!$G16=0,"◆",IF(Planning!$O16="Terminé","T",IF(Planning!$O16="En retard","R",IF(Planning!$J16="Oui","C","P")))),""))</f>
        <v/>
      </c>
      <c r="Z16" s="34">
        <f>IF(OR(Planning!$C16="",Planning!$M16=""),"",IF(AND(Planning!$H16&lt;=Z$7+4,Planning!$M16&gt;=Z$7),IF(Planning!$G16=0,"◆",IF(Planning!$O16="Terminé","T",IF(Planning!$O16="En retard","R",IF(Planning!$J16="Oui","C","P")))),""))</f>
        <v/>
      </c>
      <c r="AA16" s="34">
        <f>IF(OR(Planning!$C16="",Planning!$M16=""),"",IF(AND(Planning!$H16&lt;=AA$7+4,Planning!$M16&gt;=AA$7),IF(Planning!$G16=0,"◆",IF(Planning!$O16="Terminé","T",IF(Planning!$O16="En retard","R",IF(Planning!$J16="Oui","C","P")))),""))</f>
        <v/>
      </c>
      <c r="AB16" s="34">
        <f>IF(OR(Planning!$C16="",Planning!$M16=""),"",IF(AND(Planning!$H16&lt;=AB$7+4,Planning!$M16&gt;=AB$7),IF(Planning!$G16=0,"◆",IF(Planning!$O16="Terminé","T",IF(Planning!$O16="En retard","R",IF(Planning!$J16="Oui","C","P")))),""))</f>
        <v/>
      </c>
      <c r="AC16" s="34">
        <f>IF(OR(Planning!$C16="",Planning!$M16=""),"",IF(AND(Planning!$H16&lt;=AC$7+4,Planning!$M16&gt;=AC$7),IF(Planning!$G16=0,"◆",IF(Planning!$O16="Terminé","T",IF(Planning!$O16="En retard","R",IF(Planning!$J16="Oui","C","P")))),""))</f>
        <v/>
      </c>
      <c r="AD16" s="34">
        <f>IF(OR(Planning!$C16="",Planning!$M16=""),"",IF(AND(Planning!$H16&lt;=AD$7+4,Planning!$M16&gt;=AD$7),IF(Planning!$G16=0,"◆",IF(Planning!$O16="Terminé","T",IF(Planning!$O16="En retard","R",IF(Planning!$J16="Oui","C","P")))),""))</f>
        <v/>
      </c>
      <c r="AE16" s="34">
        <f>IF(OR(Planning!$C16="",Planning!$M16=""),"",IF(AND(Planning!$H16&lt;=AE$7+4,Planning!$M16&gt;=AE$7),IF(Planning!$G16=0,"◆",IF(Planning!$O16="Terminé","T",IF(Planning!$O16="En retard","R",IF(Planning!$J16="Oui","C","P")))),""))</f>
        <v/>
      </c>
      <c r="AF16" s="34">
        <f>IF(OR(Planning!$C16="",Planning!$M16=""),"",IF(AND(Planning!$H16&lt;=AF$7+4,Planning!$M16&gt;=AF$7),IF(Planning!$G16=0,"◆",IF(Planning!$O16="Terminé","T",IF(Planning!$O16="En retard","R",IF(Planning!$J16="Oui","C","P")))),""))</f>
        <v/>
      </c>
      <c r="AG16" s="34">
        <f>IF(OR(Planning!$C16="",Planning!$M16=""),"",IF(AND(Planning!$H16&lt;=AG$7+4,Planning!$M16&gt;=AG$7),IF(Planning!$G16=0,"◆",IF(Planning!$O16="Terminé","T",IF(Planning!$O16="En retard","R",IF(Planning!$J16="Oui","C","P")))),""))</f>
        <v/>
      </c>
      <c r="AH16" s="34">
        <f>IF(OR(Planning!$C16="",Planning!$M16=""),"",IF(AND(Planning!$H16&lt;=AH$7+4,Planning!$M16&gt;=AH$7),IF(Planning!$G16=0,"◆",IF(Planning!$O16="Terminé","T",IF(Planning!$O16="En retard","R",IF(Planning!$J16="Oui","C","P")))),""))</f>
        <v/>
      </c>
      <c r="AI16" s="34">
        <f>IF(OR(Planning!$C16="",Planning!$M16=""),"",IF(AND(Planning!$H16&lt;=AI$7+4,Planning!$M16&gt;=AI$7),IF(Planning!$G16=0,"◆",IF(Planning!$O16="Terminé","T",IF(Planning!$O16="En retard","R",IF(Planning!$J16="Oui","C","P")))),""))</f>
        <v/>
      </c>
      <c r="AJ16" s="34">
        <f>IF(OR(Planning!$C16="",Planning!$M16=""),"",IF(AND(Planning!$H16&lt;=AJ$7+4,Planning!$M16&gt;=AJ$7),IF(Planning!$G16=0,"◆",IF(Planning!$O16="Terminé","T",IF(Planning!$O16="En retard","R",IF(Planning!$J16="Oui","C","P")))),""))</f>
        <v/>
      </c>
      <c r="AK16" s="34">
        <f>IF(OR(Planning!$C16="",Planning!$M16=""),"",IF(AND(Planning!$H16&lt;=AK$7+4,Planning!$M16&gt;=AK$7),IF(Planning!$G16=0,"◆",IF(Planning!$O16="Terminé","T",IF(Planning!$O16="En retard","R",IF(Planning!$J16="Oui","C","P")))),""))</f>
        <v/>
      </c>
      <c r="AL16" s="34">
        <f>IF(OR(Planning!$C16="",Planning!$M16=""),"",IF(AND(Planning!$H16&lt;=AL$7+4,Planning!$M16&gt;=AL$7),IF(Planning!$G16=0,"◆",IF(Planning!$O16="Terminé","T",IF(Planning!$O16="En retard","R",IF(Planning!$J16="Oui","C","P")))),""))</f>
        <v/>
      </c>
      <c r="AM16" s="34">
        <f>IF(OR(Planning!$C16="",Planning!$M16=""),"",IF(AND(Planning!$H16&lt;=AM$7+4,Planning!$M16&gt;=AM$7),IF(Planning!$G16=0,"◆",IF(Planning!$O16="Terminé","T",IF(Planning!$O16="En retard","R",IF(Planning!$J16="Oui","C","P")))),""))</f>
        <v/>
      </c>
      <c r="AN16" s="34">
        <f>IF(OR(Planning!$C16="",Planning!$M16=""),"",IF(AND(Planning!$H16&lt;=AN$7+4,Planning!$M16&gt;=AN$7),IF(Planning!$G16=0,"◆",IF(Planning!$O16="Terminé","T",IF(Planning!$O16="En retard","R",IF(Planning!$J16="Oui","C","P")))),""))</f>
        <v/>
      </c>
      <c r="AO16" s="34">
        <f>IF(OR(Planning!$C16="",Planning!$M16=""),"",IF(AND(Planning!$H16&lt;=AO$7+4,Planning!$M16&gt;=AO$7),IF(Planning!$G16=0,"◆",IF(Planning!$O16="Terminé","T",IF(Planning!$O16="En retard","R",IF(Planning!$J16="Oui","C","P")))),""))</f>
        <v/>
      </c>
      <c r="AP16" s="34">
        <f>IF(OR(Planning!$C16="",Planning!$M16=""),"",IF(AND(Planning!$H16&lt;=AP$7+4,Planning!$M16&gt;=AP$7),IF(Planning!$G16=0,"◆",IF(Planning!$O16="Terminé","T",IF(Planning!$O16="En retard","R",IF(Planning!$J16="Oui","C","P")))),""))</f>
        <v/>
      </c>
      <c r="AQ16" s="34">
        <f>IF(OR(Planning!$C16="",Planning!$M16=""),"",IF(AND(Planning!$H16&lt;=AQ$7+4,Planning!$M16&gt;=AQ$7),IF(Planning!$G16=0,"◆",IF(Planning!$O16="Terminé","T",IF(Planning!$O16="En retard","R",IF(Planning!$J16="Oui","C","P")))),""))</f>
        <v/>
      </c>
    </row>
    <row r="17">
      <c r="A17" s="33">
        <f>IF(Planning!$C17="","",Planning!A17)</f>
        <v/>
      </c>
      <c r="B17" s="33">
        <f>IF(Planning!$C17="","",Planning!C17)</f>
        <v/>
      </c>
      <c r="C17" s="33">
        <f>IF(Planning!$C17="","",Planning!D17)</f>
        <v/>
      </c>
      <c r="D17" s="34">
        <f>IF(OR(Planning!$C17="",Planning!$M17=""),"",IF(AND(Planning!$H17&lt;=D$7+4,Planning!$M17&gt;=D$7),IF(Planning!$G17=0,"◆",IF(Planning!$O17="Terminé","T",IF(Planning!$O17="En retard","R",IF(Planning!$J17="Oui","C","P")))),""))</f>
        <v/>
      </c>
      <c r="E17" s="34">
        <f>IF(OR(Planning!$C17="",Planning!$M17=""),"",IF(AND(Planning!$H17&lt;=E$7+4,Planning!$M17&gt;=E$7),IF(Planning!$G17=0,"◆",IF(Planning!$O17="Terminé","T",IF(Planning!$O17="En retard","R",IF(Planning!$J17="Oui","C","P")))),""))</f>
        <v/>
      </c>
      <c r="F17" s="34">
        <f>IF(OR(Planning!$C17="",Planning!$M17=""),"",IF(AND(Planning!$H17&lt;=F$7+4,Planning!$M17&gt;=F$7),IF(Planning!$G17=0,"◆",IF(Planning!$O17="Terminé","T",IF(Planning!$O17="En retard","R",IF(Planning!$J17="Oui","C","P")))),""))</f>
        <v/>
      </c>
      <c r="G17" s="34">
        <f>IF(OR(Planning!$C17="",Planning!$M17=""),"",IF(AND(Planning!$H17&lt;=G$7+4,Planning!$M17&gt;=G$7),IF(Planning!$G17=0,"◆",IF(Planning!$O17="Terminé","T",IF(Planning!$O17="En retard","R",IF(Planning!$J17="Oui","C","P")))),""))</f>
        <v/>
      </c>
      <c r="H17" s="34">
        <f>IF(OR(Planning!$C17="",Planning!$M17=""),"",IF(AND(Planning!$H17&lt;=H$7+4,Planning!$M17&gt;=H$7),IF(Planning!$G17=0,"◆",IF(Planning!$O17="Terminé","T",IF(Planning!$O17="En retard","R",IF(Planning!$J17="Oui","C","P")))),""))</f>
        <v/>
      </c>
      <c r="I17" s="34">
        <f>IF(OR(Planning!$C17="",Planning!$M17=""),"",IF(AND(Planning!$H17&lt;=I$7+4,Planning!$M17&gt;=I$7),IF(Planning!$G17=0,"◆",IF(Planning!$O17="Terminé","T",IF(Planning!$O17="En retard","R",IF(Planning!$J17="Oui","C","P")))),""))</f>
        <v/>
      </c>
      <c r="J17" s="34">
        <f>IF(OR(Planning!$C17="",Planning!$M17=""),"",IF(AND(Planning!$H17&lt;=J$7+4,Planning!$M17&gt;=J$7),IF(Planning!$G17=0,"◆",IF(Planning!$O17="Terminé","T",IF(Planning!$O17="En retard","R",IF(Planning!$J17="Oui","C","P")))),""))</f>
        <v/>
      </c>
      <c r="K17" s="34">
        <f>IF(OR(Planning!$C17="",Planning!$M17=""),"",IF(AND(Planning!$H17&lt;=K$7+4,Planning!$M17&gt;=K$7),IF(Planning!$G17=0,"◆",IF(Planning!$O17="Terminé","T",IF(Planning!$O17="En retard","R",IF(Planning!$J17="Oui","C","P")))),""))</f>
        <v/>
      </c>
      <c r="L17" s="34">
        <f>IF(OR(Planning!$C17="",Planning!$M17=""),"",IF(AND(Planning!$H17&lt;=L$7+4,Planning!$M17&gt;=L$7),IF(Planning!$G17=0,"◆",IF(Planning!$O17="Terminé","T",IF(Planning!$O17="En retard","R",IF(Planning!$J17="Oui","C","P")))),""))</f>
        <v/>
      </c>
      <c r="M17" s="34">
        <f>IF(OR(Planning!$C17="",Planning!$M17=""),"",IF(AND(Planning!$H17&lt;=M$7+4,Planning!$M17&gt;=M$7),IF(Planning!$G17=0,"◆",IF(Planning!$O17="Terminé","T",IF(Planning!$O17="En retard","R",IF(Planning!$J17="Oui","C","P")))),""))</f>
        <v/>
      </c>
      <c r="N17" s="34">
        <f>IF(OR(Planning!$C17="",Planning!$M17=""),"",IF(AND(Planning!$H17&lt;=N$7+4,Planning!$M17&gt;=N$7),IF(Planning!$G17=0,"◆",IF(Planning!$O17="Terminé","T",IF(Planning!$O17="En retard","R",IF(Planning!$J17="Oui","C","P")))),""))</f>
        <v/>
      </c>
      <c r="O17" s="34">
        <f>IF(OR(Planning!$C17="",Planning!$M17=""),"",IF(AND(Planning!$H17&lt;=O$7+4,Planning!$M17&gt;=O$7),IF(Planning!$G17=0,"◆",IF(Planning!$O17="Terminé","T",IF(Planning!$O17="En retard","R",IF(Planning!$J17="Oui","C","P")))),""))</f>
        <v/>
      </c>
      <c r="P17" s="34">
        <f>IF(OR(Planning!$C17="",Planning!$M17=""),"",IF(AND(Planning!$H17&lt;=P$7+4,Planning!$M17&gt;=P$7),IF(Planning!$G17=0,"◆",IF(Planning!$O17="Terminé","T",IF(Planning!$O17="En retard","R",IF(Planning!$J17="Oui","C","P")))),""))</f>
        <v/>
      </c>
      <c r="Q17" s="34">
        <f>IF(OR(Planning!$C17="",Planning!$M17=""),"",IF(AND(Planning!$H17&lt;=Q$7+4,Planning!$M17&gt;=Q$7),IF(Planning!$G17=0,"◆",IF(Planning!$O17="Terminé","T",IF(Planning!$O17="En retard","R",IF(Planning!$J17="Oui","C","P")))),""))</f>
        <v/>
      </c>
      <c r="R17" s="34">
        <f>IF(OR(Planning!$C17="",Planning!$M17=""),"",IF(AND(Planning!$H17&lt;=R$7+4,Planning!$M17&gt;=R$7),IF(Planning!$G17=0,"◆",IF(Planning!$O17="Terminé","T",IF(Planning!$O17="En retard","R",IF(Planning!$J17="Oui","C","P")))),""))</f>
        <v/>
      </c>
      <c r="S17" s="34">
        <f>IF(OR(Planning!$C17="",Planning!$M17=""),"",IF(AND(Planning!$H17&lt;=S$7+4,Planning!$M17&gt;=S$7),IF(Planning!$G17=0,"◆",IF(Planning!$O17="Terminé","T",IF(Planning!$O17="En retard","R",IF(Planning!$J17="Oui","C","P")))),""))</f>
        <v/>
      </c>
      <c r="T17" s="34">
        <f>IF(OR(Planning!$C17="",Planning!$M17=""),"",IF(AND(Planning!$H17&lt;=T$7+4,Planning!$M17&gt;=T$7),IF(Planning!$G17=0,"◆",IF(Planning!$O17="Terminé","T",IF(Planning!$O17="En retard","R",IF(Planning!$J17="Oui","C","P")))),""))</f>
        <v/>
      </c>
      <c r="U17" s="34">
        <f>IF(OR(Planning!$C17="",Planning!$M17=""),"",IF(AND(Planning!$H17&lt;=U$7+4,Planning!$M17&gt;=U$7),IF(Planning!$G17=0,"◆",IF(Planning!$O17="Terminé","T",IF(Planning!$O17="En retard","R",IF(Planning!$J17="Oui","C","P")))),""))</f>
        <v/>
      </c>
      <c r="V17" s="34">
        <f>IF(OR(Planning!$C17="",Planning!$M17=""),"",IF(AND(Planning!$H17&lt;=V$7+4,Planning!$M17&gt;=V$7),IF(Planning!$G17=0,"◆",IF(Planning!$O17="Terminé","T",IF(Planning!$O17="En retard","R",IF(Planning!$J17="Oui","C","P")))),""))</f>
        <v/>
      </c>
      <c r="W17" s="34">
        <f>IF(OR(Planning!$C17="",Planning!$M17=""),"",IF(AND(Planning!$H17&lt;=W$7+4,Planning!$M17&gt;=W$7),IF(Planning!$G17=0,"◆",IF(Planning!$O17="Terminé","T",IF(Planning!$O17="En retard","R",IF(Planning!$J17="Oui","C","P")))),""))</f>
        <v/>
      </c>
      <c r="X17" s="34">
        <f>IF(OR(Planning!$C17="",Planning!$M17=""),"",IF(AND(Planning!$H17&lt;=X$7+4,Planning!$M17&gt;=X$7),IF(Planning!$G17=0,"◆",IF(Planning!$O17="Terminé","T",IF(Planning!$O17="En retard","R",IF(Planning!$J17="Oui","C","P")))),""))</f>
        <v/>
      </c>
      <c r="Y17" s="34">
        <f>IF(OR(Planning!$C17="",Planning!$M17=""),"",IF(AND(Planning!$H17&lt;=Y$7+4,Planning!$M17&gt;=Y$7),IF(Planning!$G17=0,"◆",IF(Planning!$O17="Terminé","T",IF(Planning!$O17="En retard","R",IF(Planning!$J17="Oui","C","P")))),""))</f>
        <v/>
      </c>
      <c r="Z17" s="34">
        <f>IF(OR(Planning!$C17="",Planning!$M17=""),"",IF(AND(Planning!$H17&lt;=Z$7+4,Planning!$M17&gt;=Z$7),IF(Planning!$G17=0,"◆",IF(Planning!$O17="Terminé","T",IF(Planning!$O17="En retard","R",IF(Planning!$J17="Oui","C","P")))),""))</f>
        <v/>
      </c>
      <c r="AA17" s="34">
        <f>IF(OR(Planning!$C17="",Planning!$M17=""),"",IF(AND(Planning!$H17&lt;=AA$7+4,Planning!$M17&gt;=AA$7),IF(Planning!$G17=0,"◆",IF(Planning!$O17="Terminé","T",IF(Planning!$O17="En retard","R",IF(Planning!$J17="Oui","C","P")))),""))</f>
        <v/>
      </c>
      <c r="AB17" s="34">
        <f>IF(OR(Planning!$C17="",Planning!$M17=""),"",IF(AND(Planning!$H17&lt;=AB$7+4,Planning!$M17&gt;=AB$7),IF(Planning!$G17=0,"◆",IF(Planning!$O17="Terminé","T",IF(Planning!$O17="En retard","R",IF(Planning!$J17="Oui","C","P")))),""))</f>
        <v/>
      </c>
      <c r="AC17" s="34">
        <f>IF(OR(Planning!$C17="",Planning!$M17=""),"",IF(AND(Planning!$H17&lt;=AC$7+4,Planning!$M17&gt;=AC$7),IF(Planning!$G17=0,"◆",IF(Planning!$O17="Terminé","T",IF(Planning!$O17="En retard","R",IF(Planning!$J17="Oui","C","P")))),""))</f>
        <v/>
      </c>
      <c r="AD17" s="34">
        <f>IF(OR(Planning!$C17="",Planning!$M17=""),"",IF(AND(Planning!$H17&lt;=AD$7+4,Planning!$M17&gt;=AD$7),IF(Planning!$G17=0,"◆",IF(Planning!$O17="Terminé","T",IF(Planning!$O17="En retard","R",IF(Planning!$J17="Oui","C","P")))),""))</f>
        <v/>
      </c>
      <c r="AE17" s="34">
        <f>IF(OR(Planning!$C17="",Planning!$M17=""),"",IF(AND(Planning!$H17&lt;=AE$7+4,Planning!$M17&gt;=AE$7),IF(Planning!$G17=0,"◆",IF(Planning!$O17="Terminé","T",IF(Planning!$O17="En retard","R",IF(Planning!$J17="Oui","C","P")))),""))</f>
        <v/>
      </c>
      <c r="AF17" s="34">
        <f>IF(OR(Planning!$C17="",Planning!$M17=""),"",IF(AND(Planning!$H17&lt;=AF$7+4,Planning!$M17&gt;=AF$7),IF(Planning!$G17=0,"◆",IF(Planning!$O17="Terminé","T",IF(Planning!$O17="En retard","R",IF(Planning!$J17="Oui","C","P")))),""))</f>
        <v/>
      </c>
      <c r="AG17" s="34">
        <f>IF(OR(Planning!$C17="",Planning!$M17=""),"",IF(AND(Planning!$H17&lt;=AG$7+4,Planning!$M17&gt;=AG$7),IF(Planning!$G17=0,"◆",IF(Planning!$O17="Terminé","T",IF(Planning!$O17="En retard","R",IF(Planning!$J17="Oui","C","P")))),""))</f>
        <v/>
      </c>
      <c r="AH17" s="34">
        <f>IF(OR(Planning!$C17="",Planning!$M17=""),"",IF(AND(Planning!$H17&lt;=AH$7+4,Planning!$M17&gt;=AH$7),IF(Planning!$G17=0,"◆",IF(Planning!$O17="Terminé","T",IF(Planning!$O17="En retard","R",IF(Planning!$J17="Oui","C","P")))),""))</f>
        <v/>
      </c>
      <c r="AI17" s="34">
        <f>IF(OR(Planning!$C17="",Planning!$M17=""),"",IF(AND(Planning!$H17&lt;=AI$7+4,Planning!$M17&gt;=AI$7),IF(Planning!$G17=0,"◆",IF(Planning!$O17="Terminé","T",IF(Planning!$O17="En retard","R",IF(Planning!$J17="Oui","C","P")))),""))</f>
        <v/>
      </c>
      <c r="AJ17" s="34">
        <f>IF(OR(Planning!$C17="",Planning!$M17=""),"",IF(AND(Planning!$H17&lt;=AJ$7+4,Planning!$M17&gt;=AJ$7),IF(Planning!$G17=0,"◆",IF(Planning!$O17="Terminé","T",IF(Planning!$O17="En retard","R",IF(Planning!$J17="Oui","C","P")))),""))</f>
        <v/>
      </c>
      <c r="AK17" s="34">
        <f>IF(OR(Planning!$C17="",Planning!$M17=""),"",IF(AND(Planning!$H17&lt;=AK$7+4,Planning!$M17&gt;=AK$7),IF(Planning!$G17=0,"◆",IF(Planning!$O17="Terminé","T",IF(Planning!$O17="En retard","R",IF(Planning!$J17="Oui","C","P")))),""))</f>
        <v/>
      </c>
      <c r="AL17" s="34">
        <f>IF(OR(Planning!$C17="",Planning!$M17=""),"",IF(AND(Planning!$H17&lt;=AL$7+4,Planning!$M17&gt;=AL$7),IF(Planning!$G17=0,"◆",IF(Planning!$O17="Terminé","T",IF(Planning!$O17="En retard","R",IF(Planning!$J17="Oui","C","P")))),""))</f>
        <v/>
      </c>
      <c r="AM17" s="34">
        <f>IF(OR(Planning!$C17="",Planning!$M17=""),"",IF(AND(Planning!$H17&lt;=AM$7+4,Planning!$M17&gt;=AM$7),IF(Planning!$G17=0,"◆",IF(Planning!$O17="Terminé","T",IF(Planning!$O17="En retard","R",IF(Planning!$J17="Oui","C","P")))),""))</f>
        <v/>
      </c>
      <c r="AN17" s="34">
        <f>IF(OR(Planning!$C17="",Planning!$M17=""),"",IF(AND(Planning!$H17&lt;=AN$7+4,Planning!$M17&gt;=AN$7),IF(Planning!$G17=0,"◆",IF(Planning!$O17="Terminé","T",IF(Planning!$O17="En retard","R",IF(Planning!$J17="Oui","C","P")))),""))</f>
        <v/>
      </c>
      <c r="AO17" s="34">
        <f>IF(OR(Planning!$C17="",Planning!$M17=""),"",IF(AND(Planning!$H17&lt;=AO$7+4,Planning!$M17&gt;=AO$7),IF(Planning!$G17=0,"◆",IF(Planning!$O17="Terminé","T",IF(Planning!$O17="En retard","R",IF(Planning!$J17="Oui","C","P")))),""))</f>
        <v/>
      </c>
      <c r="AP17" s="34">
        <f>IF(OR(Planning!$C17="",Planning!$M17=""),"",IF(AND(Planning!$H17&lt;=AP$7+4,Planning!$M17&gt;=AP$7),IF(Planning!$G17=0,"◆",IF(Planning!$O17="Terminé","T",IF(Planning!$O17="En retard","R",IF(Planning!$J17="Oui","C","P")))),""))</f>
        <v/>
      </c>
      <c r="AQ17" s="34">
        <f>IF(OR(Planning!$C17="",Planning!$M17=""),"",IF(AND(Planning!$H17&lt;=AQ$7+4,Planning!$M17&gt;=AQ$7),IF(Planning!$G17=0,"◆",IF(Planning!$O17="Terminé","T",IF(Planning!$O17="En retard","R",IF(Planning!$J17="Oui","C","P")))),""))</f>
        <v/>
      </c>
    </row>
    <row r="18">
      <c r="A18" s="33">
        <f>IF(Planning!$C18="","",Planning!A18)</f>
        <v/>
      </c>
      <c r="B18" s="33">
        <f>IF(Planning!$C18="","",Planning!C18)</f>
        <v/>
      </c>
      <c r="C18" s="33">
        <f>IF(Planning!$C18="","",Planning!D18)</f>
        <v/>
      </c>
      <c r="D18" s="34">
        <f>IF(OR(Planning!$C18="",Planning!$M18=""),"",IF(AND(Planning!$H18&lt;=D$7+4,Planning!$M18&gt;=D$7),IF(Planning!$G18=0,"◆",IF(Planning!$O18="Terminé","T",IF(Planning!$O18="En retard","R",IF(Planning!$J18="Oui","C","P")))),""))</f>
        <v/>
      </c>
      <c r="E18" s="34">
        <f>IF(OR(Planning!$C18="",Planning!$M18=""),"",IF(AND(Planning!$H18&lt;=E$7+4,Planning!$M18&gt;=E$7),IF(Planning!$G18=0,"◆",IF(Planning!$O18="Terminé","T",IF(Planning!$O18="En retard","R",IF(Planning!$J18="Oui","C","P")))),""))</f>
        <v/>
      </c>
      <c r="F18" s="34">
        <f>IF(OR(Planning!$C18="",Planning!$M18=""),"",IF(AND(Planning!$H18&lt;=F$7+4,Planning!$M18&gt;=F$7),IF(Planning!$G18=0,"◆",IF(Planning!$O18="Terminé","T",IF(Planning!$O18="En retard","R",IF(Planning!$J18="Oui","C","P")))),""))</f>
        <v/>
      </c>
      <c r="G18" s="34">
        <f>IF(OR(Planning!$C18="",Planning!$M18=""),"",IF(AND(Planning!$H18&lt;=G$7+4,Planning!$M18&gt;=G$7),IF(Planning!$G18=0,"◆",IF(Planning!$O18="Terminé","T",IF(Planning!$O18="En retard","R",IF(Planning!$J18="Oui","C","P")))),""))</f>
        <v/>
      </c>
      <c r="H18" s="34">
        <f>IF(OR(Planning!$C18="",Planning!$M18=""),"",IF(AND(Planning!$H18&lt;=H$7+4,Planning!$M18&gt;=H$7),IF(Planning!$G18=0,"◆",IF(Planning!$O18="Terminé","T",IF(Planning!$O18="En retard","R",IF(Planning!$J18="Oui","C","P")))),""))</f>
        <v/>
      </c>
      <c r="I18" s="34">
        <f>IF(OR(Planning!$C18="",Planning!$M18=""),"",IF(AND(Planning!$H18&lt;=I$7+4,Planning!$M18&gt;=I$7),IF(Planning!$G18=0,"◆",IF(Planning!$O18="Terminé","T",IF(Planning!$O18="En retard","R",IF(Planning!$J18="Oui","C","P")))),""))</f>
        <v/>
      </c>
      <c r="J18" s="34">
        <f>IF(OR(Planning!$C18="",Planning!$M18=""),"",IF(AND(Planning!$H18&lt;=J$7+4,Planning!$M18&gt;=J$7),IF(Planning!$G18=0,"◆",IF(Planning!$O18="Terminé","T",IF(Planning!$O18="En retard","R",IF(Planning!$J18="Oui","C","P")))),""))</f>
        <v/>
      </c>
      <c r="K18" s="34">
        <f>IF(OR(Planning!$C18="",Planning!$M18=""),"",IF(AND(Planning!$H18&lt;=K$7+4,Planning!$M18&gt;=K$7),IF(Planning!$G18=0,"◆",IF(Planning!$O18="Terminé","T",IF(Planning!$O18="En retard","R",IF(Planning!$J18="Oui","C","P")))),""))</f>
        <v/>
      </c>
      <c r="L18" s="34">
        <f>IF(OR(Planning!$C18="",Planning!$M18=""),"",IF(AND(Planning!$H18&lt;=L$7+4,Planning!$M18&gt;=L$7),IF(Planning!$G18=0,"◆",IF(Planning!$O18="Terminé","T",IF(Planning!$O18="En retard","R",IF(Planning!$J18="Oui","C","P")))),""))</f>
        <v/>
      </c>
      <c r="M18" s="34">
        <f>IF(OR(Planning!$C18="",Planning!$M18=""),"",IF(AND(Planning!$H18&lt;=M$7+4,Planning!$M18&gt;=M$7),IF(Planning!$G18=0,"◆",IF(Planning!$O18="Terminé","T",IF(Planning!$O18="En retard","R",IF(Planning!$J18="Oui","C","P")))),""))</f>
        <v/>
      </c>
      <c r="N18" s="34">
        <f>IF(OR(Planning!$C18="",Planning!$M18=""),"",IF(AND(Planning!$H18&lt;=N$7+4,Planning!$M18&gt;=N$7),IF(Planning!$G18=0,"◆",IF(Planning!$O18="Terminé","T",IF(Planning!$O18="En retard","R",IF(Planning!$J18="Oui","C","P")))),""))</f>
        <v/>
      </c>
      <c r="O18" s="34">
        <f>IF(OR(Planning!$C18="",Planning!$M18=""),"",IF(AND(Planning!$H18&lt;=O$7+4,Planning!$M18&gt;=O$7),IF(Planning!$G18=0,"◆",IF(Planning!$O18="Terminé","T",IF(Planning!$O18="En retard","R",IF(Planning!$J18="Oui","C","P")))),""))</f>
        <v/>
      </c>
      <c r="P18" s="34">
        <f>IF(OR(Planning!$C18="",Planning!$M18=""),"",IF(AND(Planning!$H18&lt;=P$7+4,Planning!$M18&gt;=P$7),IF(Planning!$G18=0,"◆",IF(Planning!$O18="Terminé","T",IF(Planning!$O18="En retard","R",IF(Planning!$J18="Oui","C","P")))),""))</f>
        <v/>
      </c>
      <c r="Q18" s="34">
        <f>IF(OR(Planning!$C18="",Planning!$M18=""),"",IF(AND(Planning!$H18&lt;=Q$7+4,Planning!$M18&gt;=Q$7),IF(Planning!$G18=0,"◆",IF(Planning!$O18="Terminé","T",IF(Planning!$O18="En retard","R",IF(Planning!$J18="Oui","C","P")))),""))</f>
        <v/>
      </c>
      <c r="R18" s="34">
        <f>IF(OR(Planning!$C18="",Planning!$M18=""),"",IF(AND(Planning!$H18&lt;=R$7+4,Planning!$M18&gt;=R$7),IF(Planning!$G18=0,"◆",IF(Planning!$O18="Terminé","T",IF(Planning!$O18="En retard","R",IF(Planning!$J18="Oui","C","P")))),""))</f>
        <v/>
      </c>
      <c r="S18" s="34">
        <f>IF(OR(Planning!$C18="",Planning!$M18=""),"",IF(AND(Planning!$H18&lt;=S$7+4,Planning!$M18&gt;=S$7),IF(Planning!$G18=0,"◆",IF(Planning!$O18="Terminé","T",IF(Planning!$O18="En retard","R",IF(Planning!$J18="Oui","C","P")))),""))</f>
        <v/>
      </c>
      <c r="T18" s="34">
        <f>IF(OR(Planning!$C18="",Planning!$M18=""),"",IF(AND(Planning!$H18&lt;=T$7+4,Planning!$M18&gt;=T$7),IF(Planning!$G18=0,"◆",IF(Planning!$O18="Terminé","T",IF(Planning!$O18="En retard","R",IF(Planning!$J18="Oui","C","P")))),""))</f>
        <v/>
      </c>
      <c r="U18" s="34">
        <f>IF(OR(Planning!$C18="",Planning!$M18=""),"",IF(AND(Planning!$H18&lt;=U$7+4,Planning!$M18&gt;=U$7),IF(Planning!$G18=0,"◆",IF(Planning!$O18="Terminé","T",IF(Planning!$O18="En retard","R",IF(Planning!$J18="Oui","C","P")))),""))</f>
        <v/>
      </c>
      <c r="V18" s="34">
        <f>IF(OR(Planning!$C18="",Planning!$M18=""),"",IF(AND(Planning!$H18&lt;=V$7+4,Planning!$M18&gt;=V$7),IF(Planning!$G18=0,"◆",IF(Planning!$O18="Terminé","T",IF(Planning!$O18="En retard","R",IF(Planning!$J18="Oui","C","P")))),""))</f>
        <v/>
      </c>
      <c r="W18" s="34">
        <f>IF(OR(Planning!$C18="",Planning!$M18=""),"",IF(AND(Planning!$H18&lt;=W$7+4,Planning!$M18&gt;=W$7),IF(Planning!$G18=0,"◆",IF(Planning!$O18="Terminé","T",IF(Planning!$O18="En retard","R",IF(Planning!$J18="Oui","C","P")))),""))</f>
        <v/>
      </c>
      <c r="X18" s="34">
        <f>IF(OR(Planning!$C18="",Planning!$M18=""),"",IF(AND(Planning!$H18&lt;=X$7+4,Planning!$M18&gt;=X$7),IF(Planning!$G18=0,"◆",IF(Planning!$O18="Terminé","T",IF(Planning!$O18="En retard","R",IF(Planning!$J18="Oui","C","P")))),""))</f>
        <v/>
      </c>
      <c r="Y18" s="34">
        <f>IF(OR(Planning!$C18="",Planning!$M18=""),"",IF(AND(Planning!$H18&lt;=Y$7+4,Planning!$M18&gt;=Y$7),IF(Planning!$G18=0,"◆",IF(Planning!$O18="Terminé","T",IF(Planning!$O18="En retard","R",IF(Planning!$J18="Oui","C","P")))),""))</f>
        <v/>
      </c>
      <c r="Z18" s="34">
        <f>IF(OR(Planning!$C18="",Planning!$M18=""),"",IF(AND(Planning!$H18&lt;=Z$7+4,Planning!$M18&gt;=Z$7),IF(Planning!$G18=0,"◆",IF(Planning!$O18="Terminé","T",IF(Planning!$O18="En retard","R",IF(Planning!$J18="Oui","C","P")))),""))</f>
        <v/>
      </c>
      <c r="AA18" s="34">
        <f>IF(OR(Planning!$C18="",Planning!$M18=""),"",IF(AND(Planning!$H18&lt;=AA$7+4,Planning!$M18&gt;=AA$7),IF(Planning!$G18=0,"◆",IF(Planning!$O18="Terminé","T",IF(Planning!$O18="En retard","R",IF(Planning!$J18="Oui","C","P")))),""))</f>
        <v/>
      </c>
      <c r="AB18" s="34">
        <f>IF(OR(Planning!$C18="",Planning!$M18=""),"",IF(AND(Planning!$H18&lt;=AB$7+4,Planning!$M18&gt;=AB$7),IF(Planning!$G18=0,"◆",IF(Planning!$O18="Terminé","T",IF(Planning!$O18="En retard","R",IF(Planning!$J18="Oui","C","P")))),""))</f>
        <v/>
      </c>
      <c r="AC18" s="34">
        <f>IF(OR(Planning!$C18="",Planning!$M18=""),"",IF(AND(Planning!$H18&lt;=AC$7+4,Planning!$M18&gt;=AC$7),IF(Planning!$G18=0,"◆",IF(Planning!$O18="Terminé","T",IF(Planning!$O18="En retard","R",IF(Planning!$J18="Oui","C","P")))),""))</f>
        <v/>
      </c>
      <c r="AD18" s="34">
        <f>IF(OR(Planning!$C18="",Planning!$M18=""),"",IF(AND(Planning!$H18&lt;=AD$7+4,Planning!$M18&gt;=AD$7),IF(Planning!$G18=0,"◆",IF(Planning!$O18="Terminé","T",IF(Planning!$O18="En retard","R",IF(Planning!$J18="Oui","C","P")))),""))</f>
        <v/>
      </c>
      <c r="AE18" s="34">
        <f>IF(OR(Planning!$C18="",Planning!$M18=""),"",IF(AND(Planning!$H18&lt;=AE$7+4,Planning!$M18&gt;=AE$7),IF(Planning!$G18=0,"◆",IF(Planning!$O18="Terminé","T",IF(Planning!$O18="En retard","R",IF(Planning!$J18="Oui","C","P")))),""))</f>
        <v/>
      </c>
      <c r="AF18" s="34">
        <f>IF(OR(Planning!$C18="",Planning!$M18=""),"",IF(AND(Planning!$H18&lt;=AF$7+4,Planning!$M18&gt;=AF$7),IF(Planning!$G18=0,"◆",IF(Planning!$O18="Terminé","T",IF(Planning!$O18="En retard","R",IF(Planning!$J18="Oui","C","P")))),""))</f>
        <v/>
      </c>
      <c r="AG18" s="34">
        <f>IF(OR(Planning!$C18="",Planning!$M18=""),"",IF(AND(Planning!$H18&lt;=AG$7+4,Planning!$M18&gt;=AG$7),IF(Planning!$G18=0,"◆",IF(Planning!$O18="Terminé","T",IF(Planning!$O18="En retard","R",IF(Planning!$J18="Oui","C","P")))),""))</f>
        <v/>
      </c>
      <c r="AH18" s="34">
        <f>IF(OR(Planning!$C18="",Planning!$M18=""),"",IF(AND(Planning!$H18&lt;=AH$7+4,Planning!$M18&gt;=AH$7),IF(Planning!$G18=0,"◆",IF(Planning!$O18="Terminé","T",IF(Planning!$O18="En retard","R",IF(Planning!$J18="Oui","C","P")))),""))</f>
        <v/>
      </c>
      <c r="AI18" s="34">
        <f>IF(OR(Planning!$C18="",Planning!$M18=""),"",IF(AND(Planning!$H18&lt;=AI$7+4,Planning!$M18&gt;=AI$7),IF(Planning!$G18=0,"◆",IF(Planning!$O18="Terminé","T",IF(Planning!$O18="En retard","R",IF(Planning!$J18="Oui","C","P")))),""))</f>
        <v/>
      </c>
      <c r="AJ18" s="34">
        <f>IF(OR(Planning!$C18="",Planning!$M18=""),"",IF(AND(Planning!$H18&lt;=AJ$7+4,Planning!$M18&gt;=AJ$7),IF(Planning!$G18=0,"◆",IF(Planning!$O18="Terminé","T",IF(Planning!$O18="En retard","R",IF(Planning!$J18="Oui","C","P")))),""))</f>
        <v/>
      </c>
      <c r="AK18" s="34">
        <f>IF(OR(Planning!$C18="",Planning!$M18=""),"",IF(AND(Planning!$H18&lt;=AK$7+4,Planning!$M18&gt;=AK$7),IF(Planning!$G18=0,"◆",IF(Planning!$O18="Terminé","T",IF(Planning!$O18="En retard","R",IF(Planning!$J18="Oui","C","P")))),""))</f>
        <v/>
      </c>
      <c r="AL18" s="34">
        <f>IF(OR(Planning!$C18="",Planning!$M18=""),"",IF(AND(Planning!$H18&lt;=AL$7+4,Planning!$M18&gt;=AL$7),IF(Planning!$G18=0,"◆",IF(Planning!$O18="Terminé","T",IF(Planning!$O18="En retard","R",IF(Planning!$J18="Oui","C","P")))),""))</f>
        <v/>
      </c>
      <c r="AM18" s="34">
        <f>IF(OR(Planning!$C18="",Planning!$M18=""),"",IF(AND(Planning!$H18&lt;=AM$7+4,Planning!$M18&gt;=AM$7),IF(Planning!$G18=0,"◆",IF(Planning!$O18="Terminé","T",IF(Planning!$O18="En retard","R",IF(Planning!$J18="Oui","C","P")))),""))</f>
        <v/>
      </c>
      <c r="AN18" s="34">
        <f>IF(OR(Planning!$C18="",Planning!$M18=""),"",IF(AND(Planning!$H18&lt;=AN$7+4,Planning!$M18&gt;=AN$7),IF(Planning!$G18=0,"◆",IF(Planning!$O18="Terminé","T",IF(Planning!$O18="En retard","R",IF(Planning!$J18="Oui","C","P")))),""))</f>
        <v/>
      </c>
      <c r="AO18" s="34">
        <f>IF(OR(Planning!$C18="",Planning!$M18=""),"",IF(AND(Planning!$H18&lt;=AO$7+4,Planning!$M18&gt;=AO$7),IF(Planning!$G18=0,"◆",IF(Planning!$O18="Terminé","T",IF(Planning!$O18="En retard","R",IF(Planning!$J18="Oui","C","P")))),""))</f>
        <v/>
      </c>
      <c r="AP18" s="34">
        <f>IF(OR(Planning!$C18="",Planning!$M18=""),"",IF(AND(Planning!$H18&lt;=AP$7+4,Planning!$M18&gt;=AP$7),IF(Planning!$G18=0,"◆",IF(Planning!$O18="Terminé","T",IF(Planning!$O18="En retard","R",IF(Planning!$J18="Oui","C","P")))),""))</f>
        <v/>
      </c>
      <c r="AQ18" s="34">
        <f>IF(OR(Planning!$C18="",Planning!$M18=""),"",IF(AND(Planning!$H18&lt;=AQ$7+4,Planning!$M18&gt;=AQ$7),IF(Planning!$G18=0,"◆",IF(Planning!$O18="Terminé","T",IF(Planning!$O18="En retard","R",IF(Planning!$J18="Oui","C","P")))),""))</f>
        <v/>
      </c>
    </row>
    <row r="19">
      <c r="A19" s="33">
        <f>IF(Planning!$C19="","",Planning!A19)</f>
        <v/>
      </c>
      <c r="B19" s="33">
        <f>IF(Planning!$C19="","",Planning!C19)</f>
        <v/>
      </c>
      <c r="C19" s="33">
        <f>IF(Planning!$C19="","",Planning!D19)</f>
        <v/>
      </c>
      <c r="D19" s="34">
        <f>IF(OR(Planning!$C19="",Planning!$M19=""),"",IF(AND(Planning!$H19&lt;=D$7+4,Planning!$M19&gt;=D$7),IF(Planning!$G19=0,"◆",IF(Planning!$O19="Terminé","T",IF(Planning!$O19="En retard","R",IF(Planning!$J19="Oui","C","P")))),""))</f>
        <v/>
      </c>
      <c r="E19" s="34">
        <f>IF(OR(Planning!$C19="",Planning!$M19=""),"",IF(AND(Planning!$H19&lt;=E$7+4,Planning!$M19&gt;=E$7),IF(Planning!$G19=0,"◆",IF(Planning!$O19="Terminé","T",IF(Planning!$O19="En retard","R",IF(Planning!$J19="Oui","C","P")))),""))</f>
        <v/>
      </c>
      <c r="F19" s="34">
        <f>IF(OR(Planning!$C19="",Planning!$M19=""),"",IF(AND(Planning!$H19&lt;=F$7+4,Planning!$M19&gt;=F$7),IF(Planning!$G19=0,"◆",IF(Planning!$O19="Terminé","T",IF(Planning!$O19="En retard","R",IF(Planning!$J19="Oui","C","P")))),""))</f>
        <v/>
      </c>
      <c r="G19" s="34">
        <f>IF(OR(Planning!$C19="",Planning!$M19=""),"",IF(AND(Planning!$H19&lt;=G$7+4,Planning!$M19&gt;=G$7),IF(Planning!$G19=0,"◆",IF(Planning!$O19="Terminé","T",IF(Planning!$O19="En retard","R",IF(Planning!$J19="Oui","C","P")))),""))</f>
        <v/>
      </c>
      <c r="H19" s="34">
        <f>IF(OR(Planning!$C19="",Planning!$M19=""),"",IF(AND(Planning!$H19&lt;=H$7+4,Planning!$M19&gt;=H$7),IF(Planning!$G19=0,"◆",IF(Planning!$O19="Terminé","T",IF(Planning!$O19="En retard","R",IF(Planning!$J19="Oui","C","P")))),""))</f>
        <v/>
      </c>
      <c r="I19" s="34">
        <f>IF(OR(Planning!$C19="",Planning!$M19=""),"",IF(AND(Planning!$H19&lt;=I$7+4,Planning!$M19&gt;=I$7),IF(Planning!$G19=0,"◆",IF(Planning!$O19="Terminé","T",IF(Planning!$O19="En retard","R",IF(Planning!$J19="Oui","C","P")))),""))</f>
        <v/>
      </c>
      <c r="J19" s="34">
        <f>IF(OR(Planning!$C19="",Planning!$M19=""),"",IF(AND(Planning!$H19&lt;=J$7+4,Planning!$M19&gt;=J$7),IF(Planning!$G19=0,"◆",IF(Planning!$O19="Terminé","T",IF(Planning!$O19="En retard","R",IF(Planning!$J19="Oui","C","P")))),""))</f>
        <v/>
      </c>
      <c r="K19" s="34">
        <f>IF(OR(Planning!$C19="",Planning!$M19=""),"",IF(AND(Planning!$H19&lt;=K$7+4,Planning!$M19&gt;=K$7),IF(Planning!$G19=0,"◆",IF(Planning!$O19="Terminé","T",IF(Planning!$O19="En retard","R",IF(Planning!$J19="Oui","C","P")))),""))</f>
        <v/>
      </c>
      <c r="L19" s="34">
        <f>IF(OR(Planning!$C19="",Planning!$M19=""),"",IF(AND(Planning!$H19&lt;=L$7+4,Planning!$M19&gt;=L$7),IF(Planning!$G19=0,"◆",IF(Planning!$O19="Terminé","T",IF(Planning!$O19="En retard","R",IF(Planning!$J19="Oui","C","P")))),""))</f>
        <v/>
      </c>
      <c r="M19" s="34">
        <f>IF(OR(Planning!$C19="",Planning!$M19=""),"",IF(AND(Planning!$H19&lt;=M$7+4,Planning!$M19&gt;=M$7),IF(Planning!$G19=0,"◆",IF(Planning!$O19="Terminé","T",IF(Planning!$O19="En retard","R",IF(Planning!$J19="Oui","C","P")))),""))</f>
        <v/>
      </c>
      <c r="N19" s="34">
        <f>IF(OR(Planning!$C19="",Planning!$M19=""),"",IF(AND(Planning!$H19&lt;=N$7+4,Planning!$M19&gt;=N$7),IF(Planning!$G19=0,"◆",IF(Planning!$O19="Terminé","T",IF(Planning!$O19="En retard","R",IF(Planning!$J19="Oui","C","P")))),""))</f>
        <v/>
      </c>
      <c r="O19" s="34">
        <f>IF(OR(Planning!$C19="",Planning!$M19=""),"",IF(AND(Planning!$H19&lt;=O$7+4,Planning!$M19&gt;=O$7),IF(Planning!$G19=0,"◆",IF(Planning!$O19="Terminé","T",IF(Planning!$O19="En retard","R",IF(Planning!$J19="Oui","C","P")))),""))</f>
        <v/>
      </c>
      <c r="P19" s="34">
        <f>IF(OR(Planning!$C19="",Planning!$M19=""),"",IF(AND(Planning!$H19&lt;=P$7+4,Planning!$M19&gt;=P$7),IF(Planning!$G19=0,"◆",IF(Planning!$O19="Terminé","T",IF(Planning!$O19="En retard","R",IF(Planning!$J19="Oui","C","P")))),""))</f>
        <v/>
      </c>
      <c r="Q19" s="34">
        <f>IF(OR(Planning!$C19="",Planning!$M19=""),"",IF(AND(Planning!$H19&lt;=Q$7+4,Planning!$M19&gt;=Q$7),IF(Planning!$G19=0,"◆",IF(Planning!$O19="Terminé","T",IF(Planning!$O19="En retard","R",IF(Planning!$J19="Oui","C","P")))),""))</f>
        <v/>
      </c>
      <c r="R19" s="34">
        <f>IF(OR(Planning!$C19="",Planning!$M19=""),"",IF(AND(Planning!$H19&lt;=R$7+4,Planning!$M19&gt;=R$7),IF(Planning!$G19=0,"◆",IF(Planning!$O19="Terminé","T",IF(Planning!$O19="En retard","R",IF(Planning!$J19="Oui","C","P")))),""))</f>
        <v/>
      </c>
      <c r="S19" s="34">
        <f>IF(OR(Planning!$C19="",Planning!$M19=""),"",IF(AND(Planning!$H19&lt;=S$7+4,Planning!$M19&gt;=S$7),IF(Planning!$G19=0,"◆",IF(Planning!$O19="Terminé","T",IF(Planning!$O19="En retard","R",IF(Planning!$J19="Oui","C","P")))),""))</f>
        <v/>
      </c>
      <c r="T19" s="34">
        <f>IF(OR(Planning!$C19="",Planning!$M19=""),"",IF(AND(Planning!$H19&lt;=T$7+4,Planning!$M19&gt;=T$7),IF(Planning!$G19=0,"◆",IF(Planning!$O19="Terminé","T",IF(Planning!$O19="En retard","R",IF(Planning!$J19="Oui","C","P")))),""))</f>
        <v/>
      </c>
      <c r="U19" s="34">
        <f>IF(OR(Planning!$C19="",Planning!$M19=""),"",IF(AND(Planning!$H19&lt;=U$7+4,Planning!$M19&gt;=U$7),IF(Planning!$G19=0,"◆",IF(Planning!$O19="Terminé","T",IF(Planning!$O19="En retard","R",IF(Planning!$J19="Oui","C","P")))),""))</f>
        <v/>
      </c>
      <c r="V19" s="34">
        <f>IF(OR(Planning!$C19="",Planning!$M19=""),"",IF(AND(Planning!$H19&lt;=V$7+4,Planning!$M19&gt;=V$7),IF(Planning!$G19=0,"◆",IF(Planning!$O19="Terminé","T",IF(Planning!$O19="En retard","R",IF(Planning!$J19="Oui","C","P")))),""))</f>
        <v/>
      </c>
      <c r="W19" s="34">
        <f>IF(OR(Planning!$C19="",Planning!$M19=""),"",IF(AND(Planning!$H19&lt;=W$7+4,Planning!$M19&gt;=W$7),IF(Planning!$G19=0,"◆",IF(Planning!$O19="Terminé","T",IF(Planning!$O19="En retard","R",IF(Planning!$J19="Oui","C","P")))),""))</f>
        <v/>
      </c>
      <c r="X19" s="34">
        <f>IF(OR(Planning!$C19="",Planning!$M19=""),"",IF(AND(Planning!$H19&lt;=X$7+4,Planning!$M19&gt;=X$7),IF(Planning!$G19=0,"◆",IF(Planning!$O19="Terminé","T",IF(Planning!$O19="En retard","R",IF(Planning!$J19="Oui","C","P")))),""))</f>
        <v/>
      </c>
      <c r="Y19" s="34">
        <f>IF(OR(Planning!$C19="",Planning!$M19=""),"",IF(AND(Planning!$H19&lt;=Y$7+4,Planning!$M19&gt;=Y$7),IF(Planning!$G19=0,"◆",IF(Planning!$O19="Terminé","T",IF(Planning!$O19="En retard","R",IF(Planning!$J19="Oui","C","P")))),""))</f>
        <v/>
      </c>
      <c r="Z19" s="34">
        <f>IF(OR(Planning!$C19="",Planning!$M19=""),"",IF(AND(Planning!$H19&lt;=Z$7+4,Planning!$M19&gt;=Z$7),IF(Planning!$G19=0,"◆",IF(Planning!$O19="Terminé","T",IF(Planning!$O19="En retard","R",IF(Planning!$J19="Oui","C","P")))),""))</f>
        <v/>
      </c>
      <c r="AA19" s="34">
        <f>IF(OR(Planning!$C19="",Planning!$M19=""),"",IF(AND(Planning!$H19&lt;=AA$7+4,Planning!$M19&gt;=AA$7),IF(Planning!$G19=0,"◆",IF(Planning!$O19="Terminé","T",IF(Planning!$O19="En retard","R",IF(Planning!$J19="Oui","C","P")))),""))</f>
        <v/>
      </c>
      <c r="AB19" s="34">
        <f>IF(OR(Planning!$C19="",Planning!$M19=""),"",IF(AND(Planning!$H19&lt;=AB$7+4,Planning!$M19&gt;=AB$7),IF(Planning!$G19=0,"◆",IF(Planning!$O19="Terminé","T",IF(Planning!$O19="En retard","R",IF(Planning!$J19="Oui","C","P")))),""))</f>
        <v/>
      </c>
      <c r="AC19" s="34">
        <f>IF(OR(Planning!$C19="",Planning!$M19=""),"",IF(AND(Planning!$H19&lt;=AC$7+4,Planning!$M19&gt;=AC$7),IF(Planning!$G19=0,"◆",IF(Planning!$O19="Terminé","T",IF(Planning!$O19="En retard","R",IF(Planning!$J19="Oui","C","P")))),""))</f>
        <v/>
      </c>
      <c r="AD19" s="34">
        <f>IF(OR(Planning!$C19="",Planning!$M19=""),"",IF(AND(Planning!$H19&lt;=AD$7+4,Planning!$M19&gt;=AD$7),IF(Planning!$G19=0,"◆",IF(Planning!$O19="Terminé","T",IF(Planning!$O19="En retard","R",IF(Planning!$J19="Oui","C","P")))),""))</f>
        <v/>
      </c>
      <c r="AE19" s="34">
        <f>IF(OR(Planning!$C19="",Planning!$M19=""),"",IF(AND(Planning!$H19&lt;=AE$7+4,Planning!$M19&gt;=AE$7),IF(Planning!$G19=0,"◆",IF(Planning!$O19="Terminé","T",IF(Planning!$O19="En retard","R",IF(Planning!$J19="Oui","C","P")))),""))</f>
        <v/>
      </c>
      <c r="AF19" s="34">
        <f>IF(OR(Planning!$C19="",Planning!$M19=""),"",IF(AND(Planning!$H19&lt;=AF$7+4,Planning!$M19&gt;=AF$7),IF(Planning!$G19=0,"◆",IF(Planning!$O19="Terminé","T",IF(Planning!$O19="En retard","R",IF(Planning!$J19="Oui","C","P")))),""))</f>
        <v/>
      </c>
      <c r="AG19" s="34">
        <f>IF(OR(Planning!$C19="",Planning!$M19=""),"",IF(AND(Planning!$H19&lt;=AG$7+4,Planning!$M19&gt;=AG$7),IF(Planning!$G19=0,"◆",IF(Planning!$O19="Terminé","T",IF(Planning!$O19="En retard","R",IF(Planning!$J19="Oui","C","P")))),""))</f>
        <v/>
      </c>
      <c r="AH19" s="34">
        <f>IF(OR(Planning!$C19="",Planning!$M19=""),"",IF(AND(Planning!$H19&lt;=AH$7+4,Planning!$M19&gt;=AH$7),IF(Planning!$G19=0,"◆",IF(Planning!$O19="Terminé","T",IF(Planning!$O19="En retard","R",IF(Planning!$J19="Oui","C","P")))),""))</f>
        <v/>
      </c>
      <c r="AI19" s="34">
        <f>IF(OR(Planning!$C19="",Planning!$M19=""),"",IF(AND(Planning!$H19&lt;=AI$7+4,Planning!$M19&gt;=AI$7),IF(Planning!$G19=0,"◆",IF(Planning!$O19="Terminé","T",IF(Planning!$O19="En retard","R",IF(Planning!$J19="Oui","C","P")))),""))</f>
        <v/>
      </c>
      <c r="AJ19" s="34">
        <f>IF(OR(Planning!$C19="",Planning!$M19=""),"",IF(AND(Planning!$H19&lt;=AJ$7+4,Planning!$M19&gt;=AJ$7),IF(Planning!$G19=0,"◆",IF(Planning!$O19="Terminé","T",IF(Planning!$O19="En retard","R",IF(Planning!$J19="Oui","C","P")))),""))</f>
        <v/>
      </c>
      <c r="AK19" s="34">
        <f>IF(OR(Planning!$C19="",Planning!$M19=""),"",IF(AND(Planning!$H19&lt;=AK$7+4,Planning!$M19&gt;=AK$7),IF(Planning!$G19=0,"◆",IF(Planning!$O19="Terminé","T",IF(Planning!$O19="En retard","R",IF(Planning!$J19="Oui","C","P")))),""))</f>
        <v/>
      </c>
      <c r="AL19" s="34">
        <f>IF(OR(Planning!$C19="",Planning!$M19=""),"",IF(AND(Planning!$H19&lt;=AL$7+4,Planning!$M19&gt;=AL$7),IF(Planning!$G19=0,"◆",IF(Planning!$O19="Terminé","T",IF(Planning!$O19="En retard","R",IF(Planning!$J19="Oui","C","P")))),""))</f>
        <v/>
      </c>
      <c r="AM19" s="34">
        <f>IF(OR(Planning!$C19="",Planning!$M19=""),"",IF(AND(Planning!$H19&lt;=AM$7+4,Planning!$M19&gt;=AM$7),IF(Planning!$G19=0,"◆",IF(Planning!$O19="Terminé","T",IF(Planning!$O19="En retard","R",IF(Planning!$J19="Oui","C","P")))),""))</f>
        <v/>
      </c>
      <c r="AN19" s="34">
        <f>IF(OR(Planning!$C19="",Planning!$M19=""),"",IF(AND(Planning!$H19&lt;=AN$7+4,Planning!$M19&gt;=AN$7),IF(Planning!$G19=0,"◆",IF(Planning!$O19="Terminé","T",IF(Planning!$O19="En retard","R",IF(Planning!$J19="Oui","C","P")))),""))</f>
        <v/>
      </c>
      <c r="AO19" s="34">
        <f>IF(OR(Planning!$C19="",Planning!$M19=""),"",IF(AND(Planning!$H19&lt;=AO$7+4,Planning!$M19&gt;=AO$7),IF(Planning!$G19=0,"◆",IF(Planning!$O19="Terminé","T",IF(Planning!$O19="En retard","R",IF(Planning!$J19="Oui","C","P")))),""))</f>
        <v/>
      </c>
      <c r="AP19" s="34">
        <f>IF(OR(Planning!$C19="",Planning!$M19=""),"",IF(AND(Planning!$H19&lt;=AP$7+4,Planning!$M19&gt;=AP$7),IF(Planning!$G19=0,"◆",IF(Planning!$O19="Terminé","T",IF(Planning!$O19="En retard","R",IF(Planning!$J19="Oui","C","P")))),""))</f>
        <v/>
      </c>
      <c r="AQ19" s="34">
        <f>IF(OR(Planning!$C19="",Planning!$M19=""),"",IF(AND(Planning!$H19&lt;=AQ$7+4,Planning!$M19&gt;=AQ$7),IF(Planning!$G19=0,"◆",IF(Planning!$O19="Terminé","T",IF(Planning!$O19="En retard","R",IF(Planning!$J19="Oui","C","P")))),""))</f>
        <v/>
      </c>
    </row>
    <row r="20">
      <c r="A20" s="33">
        <f>IF(Planning!$C20="","",Planning!A20)</f>
        <v/>
      </c>
      <c r="B20" s="33">
        <f>IF(Planning!$C20="","",Planning!C20)</f>
        <v/>
      </c>
      <c r="C20" s="33">
        <f>IF(Planning!$C20="","",Planning!D20)</f>
        <v/>
      </c>
      <c r="D20" s="34">
        <f>IF(OR(Planning!$C20="",Planning!$M20=""),"",IF(AND(Planning!$H20&lt;=D$7+4,Planning!$M20&gt;=D$7),IF(Planning!$G20=0,"◆",IF(Planning!$O20="Terminé","T",IF(Planning!$O20="En retard","R",IF(Planning!$J20="Oui","C","P")))),""))</f>
        <v/>
      </c>
      <c r="E20" s="34">
        <f>IF(OR(Planning!$C20="",Planning!$M20=""),"",IF(AND(Planning!$H20&lt;=E$7+4,Planning!$M20&gt;=E$7),IF(Planning!$G20=0,"◆",IF(Planning!$O20="Terminé","T",IF(Planning!$O20="En retard","R",IF(Planning!$J20="Oui","C","P")))),""))</f>
        <v/>
      </c>
      <c r="F20" s="34">
        <f>IF(OR(Planning!$C20="",Planning!$M20=""),"",IF(AND(Planning!$H20&lt;=F$7+4,Planning!$M20&gt;=F$7),IF(Planning!$G20=0,"◆",IF(Planning!$O20="Terminé","T",IF(Planning!$O20="En retard","R",IF(Planning!$J20="Oui","C","P")))),""))</f>
        <v/>
      </c>
      <c r="G20" s="34">
        <f>IF(OR(Planning!$C20="",Planning!$M20=""),"",IF(AND(Planning!$H20&lt;=G$7+4,Planning!$M20&gt;=G$7),IF(Planning!$G20=0,"◆",IF(Planning!$O20="Terminé","T",IF(Planning!$O20="En retard","R",IF(Planning!$J20="Oui","C","P")))),""))</f>
        <v/>
      </c>
      <c r="H20" s="34">
        <f>IF(OR(Planning!$C20="",Planning!$M20=""),"",IF(AND(Planning!$H20&lt;=H$7+4,Planning!$M20&gt;=H$7),IF(Planning!$G20=0,"◆",IF(Planning!$O20="Terminé","T",IF(Planning!$O20="En retard","R",IF(Planning!$J20="Oui","C","P")))),""))</f>
        <v/>
      </c>
      <c r="I20" s="34">
        <f>IF(OR(Planning!$C20="",Planning!$M20=""),"",IF(AND(Planning!$H20&lt;=I$7+4,Planning!$M20&gt;=I$7),IF(Planning!$G20=0,"◆",IF(Planning!$O20="Terminé","T",IF(Planning!$O20="En retard","R",IF(Planning!$J20="Oui","C","P")))),""))</f>
        <v/>
      </c>
      <c r="J20" s="34">
        <f>IF(OR(Planning!$C20="",Planning!$M20=""),"",IF(AND(Planning!$H20&lt;=J$7+4,Planning!$M20&gt;=J$7),IF(Planning!$G20=0,"◆",IF(Planning!$O20="Terminé","T",IF(Planning!$O20="En retard","R",IF(Planning!$J20="Oui","C","P")))),""))</f>
        <v/>
      </c>
      <c r="K20" s="34">
        <f>IF(OR(Planning!$C20="",Planning!$M20=""),"",IF(AND(Planning!$H20&lt;=K$7+4,Planning!$M20&gt;=K$7),IF(Planning!$G20=0,"◆",IF(Planning!$O20="Terminé","T",IF(Planning!$O20="En retard","R",IF(Planning!$J20="Oui","C","P")))),""))</f>
        <v/>
      </c>
      <c r="L20" s="34">
        <f>IF(OR(Planning!$C20="",Planning!$M20=""),"",IF(AND(Planning!$H20&lt;=L$7+4,Planning!$M20&gt;=L$7),IF(Planning!$G20=0,"◆",IF(Planning!$O20="Terminé","T",IF(Planning!$O20="En retard","R",IF(Planning!$J20="Oui","C","P")))),""))</f>
        <v/>
      </c>
      <c r="M20" s="34">
        <f>IF(OR(Planning!$C20="",Planning!$M20=""),"",IF(AND(Planning!$H20&lt;=M$7+4,Planning!$M20&gt;=M$7),IF(Planning!$G20=0,"◆",IF(Planning!$O20="Terminé","T",IF(Planning!$O20="En retard","R",IF(Planning!$J20="Oui","C","P")))),""))</f>
        <v/>
      </c>
      <c r="N20" s="34">
        <f>IF(OR(Planning!$C20="",Planning!$M20=""),"",IF(AND(Planning!$H20&lt;=N$7+4,Planning!$M20&gt;=N$7),IF(Planning!$G20=0,"◆",IF(Planning!$O20="Terminé","T",IF(Planning!$O20="En retard","R",IF(Planning!$J20="Oui","C","P")))),""))</f>
        <v/>
      </c>
      <c r="O20" s="34">
        <f>IF(OR(Planning!$C20="",Planning!$M20=""),"",IF(AND(Planning!$H20&lt;=O$7+4,Planning!$M20&gt;=O$7),IF(Planning!$G20=0,"◆",IF(Planning!$O20="Terminé","T",IF(Planning!$O20="En retard","R",IF(Planning!$J20="Oui","C","P")))),""))</f>
        <v/>
      </c>
      <c r="P20" s="34">
        <f>IF(OR(Planning!$C20="",Planning!$M20=""),"",IF(AND(Planning!$H20&lt;=P$7+4,Planning!$M20&gt;=P$7),IF(Planning!$G20=0,"◆",IF(Planning!$O20="Terminé","T",IF(Planning!$O20="En retard","R",IF(Planning!$J20="Oui","C","P")))),""))</f>
        <v/>
      </c>
      <c r="Q20" s="34">
        <f>IF(OR(Planning!$C20="",Planning!$M20=""),"",IF(AND(Planning!$H20&lt;=Q$7+4,Planning!$M20&gt;=Q$7),IF(Planning!$G20=0,"◆",IF(Planning!$O20="Terminé","T",IF(Planning!$O20="En retard","R",IF(Planning!$J20="Oui","C","P")))),""))</f>
        <v/>
      </c>
      <c r="R20" s="34">
        <f>IF(OR(Planning!$C20="",Planning!$M20=""),"",IF(AND(Planning!$H20&lt;=R$7+4,Planning!$M20&gt;=R$7),IF(Planning!$G20=0,"◆",IF(Planning!$O20="Terminé","T",IF(Planning!$O20="En retard","R",IF(Planning!$J20="Oui","C","P")))),""))</f>
        <v/>
      </c>
      <c r="S20" s="34">
        <f>IF(OR(Planning!$C20="",Planning!$M20=""),"",IF(AND(Planning!$H20&lt;=S$7+4,Planning!$M20&gt;=S$7),IF(Planning!$G20=0,"◆",IF(Planning!$O20="Terminé","T",IF(Planning!$O20="En retard","R",IF(Planning!$J20="Oui","C","P")))),""))</f>
        <v/>
      </c>
      <c r="T20" s="34">
        <f>IF(OR(Planning!$C20="",Planning!$M20=""),"",IF(AND(Planning!$H20&lt;=T$7+4,Planning!$M20&gt;=T$7),IF(Planning!$G20=0,"◆",IF(Planning!$O20="Terminé","T",IF(Planning!$O20="En retard","R",IF(Planning!$J20="Oui","C","P")))),""))</f>
        <v/>
      </c>
      <c r="U20" s="34">
        <f>IF(OR(Planning!$C20="",Planning!$M20=""),"",IF(AND(Planning!$H20&lt;=U$7+4,Planning!$M20&gt;=U$7),IF(Planning!$G20=0,"◆",IF(Planning!$O20="Terminé","T",IF(Planning!$O20="En retard","R",IF(Planning!$J20="Oui","C","P")))),""))</f>
        <v/>
      </c>
      <c r="V20" s="34">
        <f>IF(OR(Planning!$C20="",Planning!$M20=""),"",IF(AND(Planning!$H20&lt;=V$7+4,Planning!$M20&gt;=V$7),IF(Planning!$G20=0,"◆",IF(Planning!$O20="Terminé","T",IF(Planning!$O20="En retard","R",IF(Planning!$J20="Oui","C","P")))),""))</f>
        <v/>
      </c>
      <c r="W20" s="34">
        <f>IF(OR(Planning!$C20="",Planning!$M20=""),"",IF(AND(Planning!$H20&lt;=W$7+4,Planning!$M20&gt;=W$7),IF(Planning!$G20=0,"◆",IF(Planning!$O20="Terminé","T",IF(Planning!$O20="En retard","R",IF(Planning!$J20="Oui","C","P")))),""))</f>
        <v/>
      </c>
      <c r="X20" s="34">
        <f>IF(OR(Planning!$C20="",Planning!$M20=""),"",IF(AND(Planning!$H20&lt;=X$7+4,Planning!$M20&gt;=X$7),IF(Planning!$G20=0,"◆",IF(Planning!$O20="Terminé","T",IF(Planning!$O20="En retard","R",IF(Planning!$J20="Oui","C","P")))),""))</f>
        <v/>
      </c>
      <c r="Y20" s="34">
        <f>IF(OR(Planning!$C20="",Planning!$M20=""),"",IF(AND(Planning!$H20&lt;=Y$7+4,Planning!$M20&gt;=Y$7),IF(Planning!$G20=0,"◆",IF(Planning!$O20="Terminé","T",IF(Planning!$O20="En retard","R",IF(Planning!$J20="Oui","C","P")))),""))</f>
        <v/>
      </c>
      <c r="Z20" s="34">
        <f>IF(OR(Planning!$C20="",Planning!$M20=""),"",IF(AND(Planning!$H20&lt;=Z$7+4,Planning!$M20&gt;=Z$7),IF(Planning!$G20=0,"◆",IF(Planning!$O20="Terminé","T",IF(Planning!$O20="En retard","R",IF(Planning!$J20="Oui","C","P")))),""))</f>
        <v/>
      </c>
      <c r="AA20" s="34">
        <f>IF(OR(Planning!$C20="",Planning!$M20=""),"",IF(AND(Planning!$H20&lt;=AA$7+4,Planning!$M20&gt;=AA$7),IF(Planning!$G20=0,"◆",IF(Planning!$O20="Terminé","T",IF(Planning!$O20="En retard","R",IF(Planning!$J20="Oui","C","P")))),""))</f>
        <v/>
      </c>
      <c r="AB20" s="34">
        <f>IF(OR(Planning!$C20="",Planning!$M20=""),"",IF(AND(Planning!$H20&lt;=AB$7+4,Planning!$M20&gt;=AB$7),IF(Planning!$G20=0,"◆",IF(Planning!$O20="Terminé","T",IF(Planning!$O20="En retard","R",IF(Planning!$J20="Oui","C","P")))),""))</f>
        <v/>
      </c>
      <c r="AC20" s="34">
        <f>IF(OR(Planning!$C20="",Planning!$M20=""),"",IF(AND(Planning!$H20&lt;=AC$7+4,Planning!$M20&gt;=AC$7),IF(Planning!$G20=0,"◆",IF(Planning!$O20="Terminé","T",IF(Planning!$O20="En retard","R",IF(Planning!$J20="Oui","C","P")))),""))</f>
        <v/>
      </c>
      <c r="AD20" s="34">
        <f>IF(OR(Planning!$C20="",Planning!$M20=""),"",IF(AND(Planning!$H20&lt;=AD$7+4,Planning!$M20&gt;=AD$7),IF(Planning!$G20=0,"◆",IF(Planning!$O20="Terminé","T",IF(Planning!$O20="En retard","R",IF(Planning!$J20="Oui","C","P")))),""))</f>
        <v/>
      </c>
      <c r="AE20" s="34">
        <f>IF(OR(Planning!$C20="",Planning!$M20=""),"",IF(AND(Planning!$H20&lt;=AE$7+4,Planning!$M20&gt;=AE$7),IF(Planning!$G20=0,"◆",IF(Planning!$O20="Terminé","T",IF(Planning!$O20="En retard","R",IF(Planning!$J20="Oui","C","P")))),""))</f>
        <v/>
      </c>
      <c r="AF20" s="34">
        <f>IF(OR(Planning!$C20="",Planning!$M20=""),"",IF(AND(Planning!$H20&lt;=AF$7+4,Planning!$M20&gt;=AF$7),IF(Planning!$G20=0,"◆",IF(Planning!$O20="Terminé","T",IF(Planning!$O20="En retard","R",IF(Planning!$J20="Oui","C","P")))),""))</f>
        <v/>
      </c>
      <c r="AG20" s="34">
        <f>IF(OR(Planning!$C20="",Planning!$M20=""),"",IF(AND(Planning!$H20&lt;=AG$7+4,Planning!$M20&gt;=AG$7),IF(Planning!$G20=0,"◆",IF(Planning!$O20="Terminé","T",IF(Planning!$O20="En retard","R",IF(Planning!$J20="Oui","C","P")))),""))</f>
        <v/>
      </c>
      <c r="AH20" s="34">
        <f>IF(OR(Planning!$C20="",Planning!$M20=""),"",IF(AND(Planning!$H20&lt;=AH$7+4,Planning!$M20&gt;=AH$7),IF(Planning!$G20=0,"◆",IF(Planning!$O20="Terminé","T",IF(Planning!$O20="En retard","R",IF(Planning!$J20="Oui","C","P")))),""))</f>
        <v/>
      </c>
      <c r="AI20" s="34">
        <f>IF(OR(Planning!$C20="",Planning!$M20=""),"",IF(AND(Planning!$H20&lt;=AI$7+4,Planning!$M20&gt;=AI$7),IF(Planning!$G20=0,"◆",IF(Planning!$O20="Terminé","T",IF(Planning!$O20="En retard","R",IF(Planning!$J20="Oui","C","P")))),""))</f>
        <v/>
      </c>
      <c r="AJ20" s="34">
        <f>IF(OR(Planning!$C20="",Planning!$M20=""),"",IF(AND(Planning!$H20&lt;=AJ$7+4,Planning!$M20&gt;=AJ$7),IF(Planning!$G20=0,"◆",IF(Planning!$O20="Terminé","T",IF(Planning!$O20="En retard","R",IF(Planning!$J20="Oui","C","P")))),""))</f>
        <v/>
      </c>
      <c r="AK20" s="34">
        <f>IF(OR(Planning!$C20="",Planning!$M20=""),"",IF(AND(Planning!$H20&lt;=AK$7+4,Planning!$M20&gt;=AK$7),IF(Planning!$G20=0,"◆",IF(Planning!$O20="Terminé","T",IF(Planning!$O20="En retard","R",IF(Planning!$J20="Oui","C","P")))),""))</f>
        <v/>
      </c>
      <c r="AL20" s="34">
        <f>IF(OR(Planning!$C20="",Planning!$M20=""),"",IF(AND(Planning!$H20&lt;=AL$7+4,Planning!$M20&gt;=AL$7),IF(Planning!$G20=0,"◆",IF(Planning!$O20="Terminé","T",IF(Planning!$O20="En retard","R",IF(Planning!$J20="Oui","C","P")))),""))</f>
        <v/>
      </c>
      <c r="AM20" s="34">
        <f>IF(OR(Planning!$C20="",Planning!$M20=""),"",IF(AND(Planning!$H20&lt;=AM$7+4,Planning!$M20&gt;=AM$7),IF(Planning!$G20=0,"◆",IF(Planning!$O20="Terminé","T",IF(Planning!$O20="En retard","R",IF(Planning!$J20="Oui","C","P")))),""))</f>
        <v/>
      </c>
      <c r="AN20" s="34">
        <f>IF(OR(Planning!$C20="",Planning!$M20=""),"",IF(AND(Planning!$H20&lt;=AN$7+4,Planning!$M20&gt;=AN$7),IF(Planning!$G20=0,"◆",IF(Planning!$O20="Terminé","T",IF(Planning!$O20="En retard","R",IF(Planning!$J20="Oui","C","P")))),""))</f>
        <v/>
      </c>
      <c r="AO20" s="34">
        <f>IF(OR(Planning!$C20="",Planning!$M20=""),"",IF(AND(Planning!$H20&lt;=AO$7+4,Planning!$M20&gt;=AO$7),IF(Planning!$G20=0,"◆",IF(Planning!$O20="Terminé","T",IF(Planning!$O20="En retard","R",IF(Planning!$J20="Oui","C","P")))),""))</f>
        <v/>
      </c>
      <c r="AP20" s="34">
        <f>IF(OR(Planning!$C20="",Planning!$M20=""),"",IF(AND(Planning!$H20&lt;=AP$7+4,Planning!$M20&gt;=AP$7),IF(Planning!$G20=0,"◆",IF(Planning!$O20="Terminé","T",IF(Planning!$O20="En retard","R",IF(Planning!$J20="Oui","C","P")))),""))</f>
        <v/>
      </c>
      <c r="AQ20" s="34">
        <f>IF(OR(Planning!$C20="",Planning!$M20=""),"",IF(AND(Planning!$H20&lt;=AQ$7+4,Planning!$M20&gt;=AQ$7),IF(Planning!$G20=0,"◆",IF(Planning!$O20="Terminé","T",IF(Planning!$O20="En retard","R",IF(Planning!$J20="Oui","C","P")))),""))</f>
        <v/>
      </c>
    </row>
    <row r="21">
      <c r="A21" s="33">
        <f>IF(Planning!$C21="","",Planning!A21)</f>
        <v/>
      </c>
      <c r="B21" s="33">
        <f>IF(Planning!$C21="","",Planning!C21)</f>
        <v/>
      </c>
      <c r="C21" s="33">
        <f>IF(Planning!$C21="","",Planning!D21)</f>
        <v/>
      </c>
      <c r="D21" s="34">
        <f>IF(OR(Planning!$C21="",Planning!$M21=""),"",IF(AND(Planning!$H21&lt;=D$7+4,Planning!$M21&gt;=D$7),IF(Planning!$G21=0,"◆",IF(Planning!$O21="Terminé","T",IF(Planning!$O21="En retard","R",IF(Planning!$J21="Oui","C","P")))),""))</f>
        <v/>
      </c>
      <c r="E21" s="34">
        <f>IF(OR(Planning!$C21="",Planning!$M21=""),"",IF(AND(Planning!$H21&lt;=E$7+4,Planning!$M21&gt;=E$7),IF(Planning!$G21=0,"◆",IF(Planning!$O21="Terminé","T",IF(Planning!$O21="En retard","R",IF(Planning!$J21="Oui","C","P")))),""))</f>
        <v/>
      </c>
      <c r="F21" s="34">
        <f>IF(OR(Planning!$C21="",Planning!$M21=""),"",IF(AND(Planning!$H21&lt;=F$7+4,Planning!$M21&gt;=F$7),IF(Planning!$G21=0,"◆",IF(Planning!$O21="Terminé","T",IF(Planning!$O21="En retard","R",IF(Planning!$J21="Oui","C","P")))),""))</f>
        <v/>
      </c>
      <c r="G21" s="34">
        <f>IF(OR(Planning!$C21="",Planning!$M21=""),"",IF(AND(Planning!$H21&lt;=G$7+4,Planning!$M21&gt;=G$7),IF(Planning!$G21=0,"◆",IF(Planning!$O21="Terminé","T",IF(Planning!$O21="En retard","R",IF(Planning!$J21="Oui","C","P")))),""))</f>
        <v/>
      </c>
      <c r="H21" s="34">
        <f>IF(OR(Planning!$C21="",Planning!$M21=""),"",IF(AND(Planning!$H21&lt;=H$7+4,Planning!$M21&gt;=H$7),IF(Planning!$G21=0,"◆",IF(Planning!$O21="Terminé","T",IF(Planning!$O21="En retard","R",IF(Planning!$J21="Oui","C","P")))),""))</f>
        <v/>
      </c>
      <c r="I21" s="34">
        <f>IF(OR(Planning!$C21="",Planning!$M21=""),"",IF(AND(Planning!$H21&lt;=I$7+4,Planning!$M21&gt;=I$7),IF(Planning!$G21=0,"◆",IF(Planning!$O21="Terminé","T",IF(Planning!$O21="En retard","R",IF(Planning!$J21="Oui","C","P")))),""))</f>
        <v/>
      </c>
      <c r="J21" s="34">
        <f>IF(OR(Planning!$C21="",Planning!$M21=""),"",IF(AND(Planning!$H21&lt;=J$7+4,Planning!$M21&gt;=J$7),IF(Planning!$G21=0,"◆",IF(Planning!$O21="Terminé","T",IF(Planning!$O21="En retard","R",IF(Planning!$J21="Oui","C","P")))),""))</f>
        <v/>
      </c>
      <c r="K21" s="34">
        <f>IF(OR(Planning!$C21="",Planning!$M21=""),"",IF(AND(Planning!$H21&lt;=K$7+4,Planning!$M21&gt;=K$7),IF(Planning!$G21=0,"◆",IF(Planning!$O21="Terminé","T",IF(Planning!$O21="En retard","R",IF(Planning!$J21="Oui","C","P")))),""))</f>
        <v/>
      </c>
      <c r="L21" s="34">
        <f>IF(OR(Planning!$C21="",Planning!$M21=""),"",IF(AND(Planning!$H21&lt;=L$7+4,Planning!$M21&gt;=L$7),IF(Planning!$G21=0,"◆",IF(Planning!$O21="Terminé","T",IF(Planning!$O21="En retard","R",IF(Planning!$J21="Oui","C","P")))),""))</f>
        <v/>
      </c>
      <c r="M21" s="34">
        <f>IF(OR(Planning!$C21="",Planning!$M21=""),"",IF(AND(Planning!$H21&lt;=M$7+4,Planning!$M21&gt;=M$7),IF(Planning!$G21=0,"◆",IF(Planning!$O21="Terminé","T",IF(Planning!$O21="En retard","R",IF(Planning!$J21="Oui","C","P")))),""))</f>
        <v/>
      </c>
      <c r="N21" s="34">
        <f>IF(OR(Planning!$C21="",Planning!$M21=""),"",IF(AND(Planning!$H21&lt;=N$7+4,Planning!$M21&gt;=N$7),IF(Planning!$G21=0,"◆",IF(Planning!$O21="Terminé","T",IF(Planning!$O21="En retard","R",IF(Planning!$J21="Oui","C","P")))),""))</f>
        <v/>
      </c>
      <c r="O21" s="34">
        <f>IF(OR(Planning!$C21="",Planning!$M21=""),"",IF(AND(Planning!$H21&lt;=O$7+4,Planning!$M21&gt;=O$7),IF(Planning!$G21=0,"◆",IF(Planning!$O21="Terminé","T",IF(Planning!$O21="En retard","R",IF(Planning!$J21="Oui","C","P")))),""))</f>
        <v/>
      </c>
      <c r="P21" s="34">
        <f>IF(OR(Planning!$C21="",Planning!$M21=""),"",IF(AND(Planning!$H21&lt;=P$7+4,Planning!$M21&gt;=P$7),IF(Planning!$G21=0,"◆",IF(Planning!$O21="Terminé","T",IF(Planning!$O21="En retard","R",IF(Planning!$J21="Oui","C","P")))),""))</f>
        <v/>
      </c>
      <c r="Q21" s="34">
        <f>IF(OR(Planning!$C21="",Planning!$M21=""),"",IF(AND(Planning!$H21&lt;=Q$7+4,Planning!$M21&gt;=Q$7),IF(Planning!$G21=0,"◆",IF(Planning!$O21="Terminé","T",IF(Planning!$O21="En retard","R",IF(Planning!$J21="Oui","C","P")))),""))</f>
        <v/>
      </c>
      <c r="R21" s="34">
        <f>IF(OR(Planning!$C21="",Planning!$M21=""),"",IF(AND(Planning!$H21&lt;=R$7+4,Planning!$M21&gt;=R$7),IF(Planning!$G21=0,"◆",IF(Planning!$O21="Terminé","T",IF(Planning!$O21="En retard","R",IF(Planning!$J21="Oui","C","P")))),""))</f>
        <v/>
      </c>
      <c r="S21" s="34">
        <f>IF(OR(Planning!$C21="",Planning!$M21=""),"",IF(AND(Planning!$H21&lt;=S$7+4,Planning!$M21&gt;=S$7),IF(Planning!$G21=0,"◆",IF(Planning!$O21="Terminé","T",IF(Planning!$O21="En retard","R",IF(Planning!$J21="Oui","C","P")))),""))</f>
        <v/>
      </c>
      <c r="T21" s="34">
        <f>IF(OR(Planning!$C21="",Planning!$M21=""),"",IF(AND(Planning!$H21&lt;=T$7+4,Planning!$M21&gt;=T$7),IF(Planning!$G21=0,"◆",IF(Planning!$O21="Terminé","T",IF(Planning!$O21="En retard","R",IF(Planning!$J21="Oui","C","P")))),""))</f>
        <v/>
      </c>
      <c r="U21" s="34">
        <f>IF(OR(Planning!$C21="",Planning!$M21=""),"",IF(AND(Planning!$H21&lt;=U$7+4,Planning!$M21&gt;=U$7),IF(Planning!$G21=0,"◆",IF(Planning!$O21="Terminé","T",IF(Planning!$O21="En retard","R",IF(Planning!$J21="Oui","C","P")))),""))</f>
        <v/>
      </c>
      <c r="V21" s="34">
        <f>IF(OR(Planning!$C21="",Planning!$M21=""),"",IF(AND(Planning!$H21&lt;=V$7+4,Planning!$M21&gt;=V$7),IF(Planning!$G21=0,"◆",IF(Planning!$O21="Terminé","T",IF(Planning!$O21="En retard","R",IF(Planning!$J21="Oui","C","P")))),""))</f>
        <v/>
      </c>
      <c r="W21" s="34">
        <f>IF(OR(Planning!$C21="",Planning!$M21=""),"",IF(AND(Planning!$H21&lt;=W$7+4,Planning!$M21&gt;=W$7),IF(Planning!$G21=0,"◆",IF(Planning!$O21="Terminé","T",IF(Planning!$O21="En retard","R",IF(Planning!$J21="Oui","C","P")))),""))</f>
        <v/>
      </c>
      <c r="X21" s="34">
        <f>IF(OR(Planning!$C21="",Planning!$M21=""),"",IF(AND(Planning!$H21&lt;=X$7+4,Planning!$M21&gt;=X$7),IF(Planning!$G21=0,"◆",IF(Planning!$O21="Terminé","T",IF(Planning!$O21="En retard","R",IF(Planning!$J21="Oui","C","P")))),""))</f>
        <v/>
      </c>
      <c r="Y21" s="34">
        <f>IF(OR(Planning!$C21="",Planning!$M21=""),"",IF(AND(Planning!$H21&lt;=Y$7+4,Planning!$M21&gt;=Y$7),IF(Planning!$G21=0,"◆",IF(Planning!$O21="Terminé","T",IF(Planning!$O21="En retard","R",IF(Planning!$J21="Oui","C","P")))),""))</f>
        <v/>
      </c>
      <c r="Z21" s="34">
        <f>IF(OR(Planning!$C21="",Planning!$M21=""),"",IF(AND(Planning!$H21&lt;=Z$7+4,Planning!$M21&gt;=Z$7),IF(Planning!$G21=0,"◆",IF(Planning!$O21="Terminé","T",IF(Planning!$O21="En retard","R",IF(Planning!$J21="Oui","C","P")))),""))</f>
        <v/>
      </c>
      <c r="AA21" s="34">
        <f>IF(OR(Planning!$C21="",Planning!$M21=""),"",IF(AND(Planning!$H21&lt;=AA$7+4,Planning!$M21&gt;=AA$7),IF(Planning!$G21=0,"◆",IF(Planning!$O21="Terminé","T",IF(Planning!$O21="En retard","R",IF(Planning!$J21="Oui","C","P")))),""))</f>
        <v/>
      </c>
      <c r="AB21" s="34">
        <f>IF(OR(Planning!$C21="",Planning!$M21=""),"",IF(AND(Planning!$H21&lt;=AB$7+4,Planning!$M21&gt;=AB$7),IF(Planning!$G21=0,"◆",IF(Planning!$O21="Terminé","T",IF(Planning!$O21="En retard","R",IF(Planning!$J21="Oui","C","P")))),""))</f>
        <v/>
      </c>
      <c r="AC21" s="34">
        <f>IF(OR(Planning!$C21="",Planning!$M21=""),"",IF(AND(Planning!$H21&lt;=AC$7+4,Planning!$M21&gt;=AC$7),IF(Planning!$G21=0,"◆",IF(Planning!$O21="Terminé","T",IF(Planning!$O21="En retard","R",IF(Planning!$J21="Oui","C","P")))),""))</f>
        <v/>
      </c>
      <c r="AD21" s="34">
        <f>IF(OR(Planning!$C21="",Planning!$M21=""),"",IF(AND(Planning!$H21&lt;=AD$7+4,Planning!$M21&gt;=AD$7),IF(Planning!$G21=0,"◆",IF(Planning!$O21="Terminé","T",IF(Planning!$O21="En retard","R",IF(Planning!$J21="Oui","C","P")))),""))</f>
        <v/>
      </c>
      <c r="AE21" s="34">
        <f>IF(OR(Planning!$C21="",Planning!$M21=""),"",IF(AND(Planning!$H21&lt;=AE$7+4,Planning!$M21&gt;=AE$7),IF(Planning!$G21=0,"◆",IF(Planning!$O21="Terminé","T",IF(Planning!$O21="En retard","R",IF(Planning!$J21="Oui","C","P")))),""))</f>
        <v/>
      </c>
      <c r="AF21" s="34">
        <f>IF(OR(Planning!$C21="",Planning!$M21=""),"",IF(AND(Planning!$H21&lt;=AF$7+4,Planning!$M21&gt;=AF$7),IF(Planning!$G21=0,"◆",IF(Planning!$O21="Terminé","T",IF(Planning!$O21="En retard","R",IF(Planning!$J21="Oui","C","P")))),""))</f>
        <v/>
      </c>
      <c r="AG21" s="34">
        <f>IF(OR(Planning!$C21="",Planning!$M21=""),"",IF(AND(Planning!$H21&lt;=AG$7+4,Planning!$M21&gt;=AG$7),IF(Planning!$G21=0,"◆",IF(Planning!$O21="Terminé","T",IF(Planning!$O21="En retard","R",IF(Planning!$J21="Oui","C","P")))),""))</f>
        <v/>
      </c>
      <c r="AH21" s="34">
        <f>IF(OR(Planning!$C21="",Planning!$M21=""),"",IF(AND(Planning!$H21&lt;=AH$7+4,Planning!$M21&gt;=AH$7),IF(Planning!$G21=0,"◆",IF(Planning!$O21="Terminé","T",IF(Planning!$O21="En retard","R",IF(Planning!$J21="Oui","C","P")))),""))</f>
        <v/>
      </c>
      <c r="AI21" s="34">
        <f>IF(OR(Planning!$C21="",Planning!$M21=""),"",IF(AND(Planning!$H21&lt;=AI$7+4,Planning!$M21&gt;=AI$7),IF(Planning!$G21=0,"◆",IF(Planning!$O21="Terminé","T",IF(Planning!$O21="En retard","R",IF(Planning!$J21="Oui","C","P")))),""))</f>
        <v/>
      </c>
      <c r="AJ21" s="34">
        <f>IF(OR(Planning!$C21="",Planning!$M21=""),"",IF(AND(Planning!$H21&lt;=AJ$7+4,Planning!$M21&gt;=AJ$7),IF(Planning!$G21=0,"◆",IF(Planning!$O21="Terminé","T",IF(Planning!$O21="En retard","R",IF(Planning!$J21="Oui","C","P")))),""))</f>
        <v/>
      </c>
      <c r="AK21" s="34">
        <f>IF(OR(Planning!$C21="",Planning!$M21=""),"",IF(AND(Planning!$H21&lt;=AK$7+4,Planning!$M21&gt;=AK$7),IF(Planning!$G21=0,"◆",IF(Planning!$O21="Terminé","T",IF(Planning!$O21="En retard","R",IF(Planning!$J21="Oui","C","P")))),""))</f>
        <v/>
      </c>
      <c r="AL21" s="34">
        <f>IF(OR(Planning!$C21="",Planning!$M21=""),"",IF(AND(Planning!$H21&lt;=AL$7+4,Planning!$M21&gt;=AL$7),IF(Planning!$G21=0,"◆",IF(Planning!$O21="Terminé","T",IF(Planning!$O21="En retard","R",IF(Planning!$J21="Oui","C","P")))),""))</f>
        <v/>
      </c>
      <c r="AM21" s="34">
        <f>IF(OR(Planning!$C21="",Planning!$M21=""),"",IF(AND(Planning!$H21&lt;=AM$7+4,Planning!$M21&gt;=AM$7),IF(Planning!$G21=0,"◆",IF(Planning!$O21="Terminé","T",IF(Planning!$O21="En retard","R",IF(Planning!$J21="Oui","C","P")))),""))</f>
        <v/>
      </c>
      <c r="AN21" s="34">
        <f>IF(OR(Planning!$C21="",Planning!$M21=""),"",IF(AND(Planning!$H21&lt;=AN$7+4,Planning!$M21&gt;=AN$7),IF(Planning!$G21=0,"◆",IF(Planning!$O21="Terminé","T",IF(Planning!$O21="En retard","R",IF(Planning!$J21="Oui","C","P")))),""))</f>
        <v/>
      </c>
      <c r="AO21" s="34">
        <f>IF(OR(Planning!$C21="",Planning!$M21=""),"",IF(AND(Planning!$H21&lt;=AO$7+4,Planning!$M21&gt;=AO$7),IF(Planning!$G21=0,"◆",IF(Planning!$O21="Terminé","T",IF(Planning!$O21="En retard","R",IF(Planning!$J21="Oui","C","P")))),""))</f>
        <v/>
      </c>
      <c r="AP21" s="34">
        <f>IF(OR(Planning!$C21="",Planning!$M21=""),"",IF(AND(Planning!$H21&lt;=AP$7+4,Planning!$M21&gt;=AP$7),IF(Planning!$G21=0,"◆",IF(Planning!$O21="Terminé","T",IF(Planning!$O21="En retard","R",IF(Planning!$J21="Oui","C","P")))),""))</f>
        <v/>
      </c>
      <c r="AQ21" s="34">
        <f>IF(OR(Planning!$C21="",Planning!$M21=""),"",IF(AND(Planning!$H21&lt;=AQ$7+4,Planning!$M21&gt;=AQ$7),IF(Planning!$G21=0,"◆",IF(Planning!$O21="Terminé","T",IF(Planning!$O21="En retard","R",IF(Planning!$J21="Oui","C","P")))),""))</f>
        <v/>
      </c>
    </row>
    <row r="22">
      <c r="A22" s="33">
        <f>IF(Planning!$C22="","",Planning!A22)</f>
        <v/>
      </c>
      <c r="B22" s="33">
        <f>IF(Planning!$C22="","",Planning!C22)</f>
        <v/>
      </c>
      <c r="C22" s="33">
        <f>IF(Planning!$C22="","",Planning!D22)</f>
        <v/>
      </c>
      <c r="D22" s="34">
        <f>IF(OR(Planning!$C22="",Planning!$M22=""),"",IF(AND(Planning!$H22&lt;=D$7+4,Planning!$M22&gt;=D$7),IF(Planning!$G22=0,"◆",IF(Planning!$O22="Terminé","T",IF(Planning!$O22="En retard","R",IF(Planning!$J22="Oui","C","P")))),""))</f>
        <v/>
      </c>
      <c r="E22" s="34">
        <f>IF(OR(Planning!$C22="",Planning!$M22=""),"",IF(AND(Planning!$H22&lt;=E$7+4,Planning!$M22&gt;=E$7),IF(Planning!$G22=0,"◆",IF(Planning!$O22="Terminé","T",IF(Planning!$O22="En retard","R",IF(Planning!$J22="Oui","C","P")))),""))</f>
        <v/>
      </c>
      <c r="F22" s="34">
        <f>IF(OR(Planning!$C22="",Planning!$M22=""),"",IF(AND(Planning!$H22&lt;=F$7+4,Planning!$M22&gt;=F$7),IF(Planning!$G22=0,"◆",IF(Planning!$O22="Terminé","T",IF(Planning!$O22="En retard","R",IF(Planning!$J22="Oui","C","P")))),""))</f>
        <v/>
      </c>
      <c r="G22" s="34">
        <f>IF(OR(Planning!$C22="",Planning!$M22=""),"",IF(AND(Planning!$H22&lt;=G$7+4,Planning!$M22&gt;=G$7),IF(Planning!$G22=0,"◆",IF(Planning!$O22="Terminé","T",IF(Planning!$O22="En retard","R",IF(Planning!$J22="Oui","C","P")))),""))</f>
        <v/>
      </c>
      <c r="H22" s="34">
        <f>IF(OR(Planning!$C22="",Planning!$M22=""),"",IF(AND(Planning!$H22&lt;=H$7+4,Planning!$M22&gt;=H$7),IF(Planning!$G22=0,"◆",IF(Planning!$O22="Terminé","T",IF(Planning!$O22="En retard","R",IF(Planning!$J22="Oui","C","P")))),""))</f>
        <v/>
      </c>
      <c r="I22" s="34">
        <f>IF(OR(Planning!$C22="",Planning!$M22=""),"",IF(AND(Planning!$H22&lt;=I$7+4,Planning!$M22&gt;=I$7),IF(Planning!$G22=0,"◆",IF(Planning!$O22="Terminé","T",IF(Planning!$O22="En retard","R",IF(Planning!$J22="Oui","C","P")))),""))</f>
        <v/>
      </c>
      <c r="J22" s="34">
        <f>IF(OR(Planning!$C22="",Planning!$M22=""),"",IF(AND(Planning!$H22&lt;=J$7+4,Planning!$M22&gt;=J$7),IF(Planning!$G22=0,"◆",IF(Planning!$O22="Terminé","T",IF(Planning!$O22="En retard","R",IF(Planning!$J22="Oui","C","P")))),""))</f>
        <v/>
      </c>
      <c r="K22" s="34">
        <f>IF(OR(Planning!$C22="",Planning!$M22=""),"",IF(AND(Planning!$H22&lt;=K$7+4,Planning!$M22&gt;=K$7),IF(Planning!$G22=0,"◆",IF(Planning!$O22="Terminé","T",IF(Planning!$O22="En retard","R",IF(Planning!$J22="Oui","C","P")))),""))</f>
        <v/>
      </c>
      <c r="L22" s="34">
        <f>IF(OR(Planning!$C22="",Planning!$M22=""),"",IF(AND(Planning!$H22&lt;=L$7+4,Planning!$M22&gt;=L$7),IF(Planning!$G22=0,"◆",IF(Planning!$O22="Terminé","T",IF(Planning!$O22="En retard","R",IF(Planning!$J22="Oui","C","P")))),""))</f>
        <v/>
      </c>
      <c r="M22" s="34">
        <f>IF(OR(Planning!$C22="",Planning!$M22=""),"",IF(AND(Planning!$H22&lt;=M$7+4,Planning!$M22&gt;=M$7),IF(Planning!$G22=0,"◆",IF(Planning!$O22="Terminé","T",IF(Planning!$O22="En retard","R",IF(Planning!$J22="Oui","C","P")))),""))</f>
        <v/>
      </c>
      <c r="N22" s="34">
        <f>IF(OR(Planning!$C22="",Planning!$M22=""),"",IF(AND(Planning!$H22&lt;=N$7+4,Planning!$M22&gt;=N$7),IF(Planning!$G22=0,"◆",IF(Planning!$O22="Terminé","T",IF(Planning!$O22="En retard","R",IF(Planning!$J22="Oui","C","P")))),""))</f>
        <v/>
      </c>
      <c r="O22" s="34">
        <f>IF(OR(Planning!$C22="",Planning!$M22=""),"",IF(AND(Planning!$H22&lt;=O$7+4,Planning!$M22&gt;=O$7),IF(Planning!$G22=0,"◆",IF(Planning!$O22="Terminé","T",IF(Planning!$O22="En retard","R",IF(Planning!$J22="Oui","C","P")))),""))</f>
        <v/>
      </c>
      <c r="P22" s="34">
        <f>IF(OR(Planning!$C22="",Planning!$M22=""),"",IF(AND(Planning!$H22&lt;=P$7+4,Planning!$M22&gt;=P$7),IF(Planning!$G22=0,"◆",IF(Planning!$O22="Terminé","T",IF(Planning!$O22="En retard","R",IF(Planning!$J22="Oui","C","P")))),""))</f>
        <v/>
      </c>
      <c r="Q22" s="34">
        <f>IF(OR(Planning!$C22="",Planning!$M22=""),"",IF(AND(Planning!$H22&lt;=Q$7+4,Planning!$M22&gt;=Q$7),IF(Planning!$G22=0,"◆",IF(Planning!$O22="Terminé","T",IF(Planning!$O22="En retard","R",IF(Planning!$J22="Oui","C","P")))),""))</f>
        <v/>
      </c>
      <c r="R22" s="34">
        <f>IF(OR(Planning!$C22="",Planning!$M22=""),"",IF(AND(Planning!$H22&lt;=R$7+4,Planning!$M22&gt;=R$7),IF(Planning!$G22=0,"◆",IF(Planning!$O22="Terminé","T",IF(Planning!$O22="En retard","R",IF(Planning!$J22="Oui","C","P")))),""))</f>
        <v/>
      </c>
      <c r="S22" s="34">
        <f>IF(OR(Planning!$C22="",Planning!$M22=""),"",IF(AND(Planning!$H22&lt;=S$7+4,Planning!$M22&gt;=S$7),IF(Planning!$G22=0,"◆",IF(Planning!$O22="Terminé","T",IF(Planning!$O22="En retard","R",IF(Planning!$J22="Oui","C","P")))),""))</f>
        <v/>
      </c>
      <c r="T22" s="34">
        <f>IF(OR(Planning!$C22="",Planning!$M22=""),"",IF(AND(Planning!$H22&lt;=T$7+4,Planning!$M22&gt;=T$7),IF(Planning!$G22=0,"◆",IF(Planning!$O22="Terminé","T",IF(Planning!$O22="En retard","R",IF(Planning!$J22="Oui","C","P")))),""))</f>
        <v/>
      </c>
      <c r="U22" s="34">
        <f>IF(OR(Planning!$C22="",Planning!$M22=""),"",IF(AND(Planning!$H22&lt;=U$7+4,Planning!$M22&gt;=U$7),IF(Planning!$G22=0,"◆",IF(Planning!$O22="Terminé","T",IF(Planning!$O22="En retard","R",IF(Planning!$J22="Oui","C","P")))),""))</f>
        <v/>
      </c>
      <c r="V22" s="34">
        <f>IF(OR(Planning!$C22="",Planning!$M22=""),"",IF(AND(Planning!$H22&lt;=V$7+4,Planning!$M22&gt;=V$7),IF(Planning!$G22=0,"◆",IF(Planning!$O22="Terminé","T",IF(Planning!$O22="En retard","R",IF(Planning!$J22="Oui","C","P")))),""))</f>
        <v/>
      </c>
      <c r="W22" s="34">
        <f>IF(OR(Planning!$C22="",Planning!$M22=""),"",IF(AND(Planning!$H22&lt;=W$7+4,Planning!$M22&gt;=W$7),IF(Planning!$G22=0,"◆",IF(Planning!$O22="Terminé","T",IF(Planning!$O22="En retard","R",IF(Planning!$J22="Oui","C","P")))),""))</f>
        <v/>
      </c>
      <c r="X22" s="34">
        <f>IF(OR(Planning!$C22="",Planning!$M22=""),"",IF(AND(Planning!$H22&lt;=X$7+4,Planning!$M22&gt;=X$7),IF(Planning!$G22=0,"◆",IF(Planning!$O22="Terminé","T",IF(Planning!$O22="En retard","R",IF(Planning!$J22="Oui","C","P")))),""))</f>
        <v/>
      </c>
      <c r="Y22" s="34">
        <f>IF(OR(Planning!$C22="",Planning!$M22=""),"",IF(AND(Planning!$H22&lt;=Y$7+4,Planning!$M22&gt;=Y$7),IF(Planning!$G22=0,"◆",IF(Planning!$O22="Terminé","T",IF(Planning!$O22="En retard","R",IF(Planning!$J22="Oui","C","P")))),""))</f>
        <v/>
      </c>
      <c r="Z22" s="34">
        <f>IF(OR(Planning!$C22="",Planning!$M22=""),"",IF(AND(Planning!$H22&lt;=Z$7+4,Planning!$M22&gt;=Z$7),IF(Planning!$G22=0,"◆",IF(Planning!$O22="Terminé","T",IF(Planning!$O22="En retard","R",IF(Planning!$J22="Oui","C","P")))),""))</f>
        <v/>
      </c>
      <c r="AA22" s="34">
        <f>IF(OR(Planning!$C22="",Planning!$M22=""),"",IF(AND(Planning!$H22&lt;=AA$7+4,Planning!$M22&gt;=AA$7),IF(Planning!$G22=0,"◆",IF(Planning!$O22="Terminé","T",IF(Planning!$O22="En retard","R",IF(Planning!$J22="Oui","C","P")))),""))</f>
        <v/>
      </c>
      <c r="AB22" s="34">
        <f>IF(OR(Planning!$C22="",Planning!$M22=""),"",IF(AND(Planning!$H22&lt;=AB$7+4,Planning!$M22&gt;=AB$7),IF(Planning!$G22=0,"◆",IF(Planning!$O22="Terminé","T",IF(Planning!$O22="En retard","R",IF(Planning!$J22="Oui","C","P")))),""))</f>
        <v/>
      </c>
      <c r="AC22" s="34">
        <f>IF(OR(Planning!$C22="",Planning!$M22=""),"",IF(AND(Planning!$H22&lt;=AC$7+4,Planning!$M22&gt;=AC$7),IF(Planning!$G22=0,"◆",IF(Planning!$O22="Terminé","T",IF(Planning!$O22="En retard","R",IF(Planning!$J22="Oui","C","P")))),""))</f>
        <v/>
      </c>
      <c r="AD22" s="34">
        <f>IF(OR(Planning!$C22="",Planning!$M22=""),"",IF(AND(Planning!$H22&lt;=AD$7+4,Planning!$M22&gt;=AD$7),IF(Planning!$G22=0,"◆",IF(Planning!$O22="Terminé","T",IF(Planning!$O22="En retard","R",IF(Planning!$J22="Oui","C","P")))),""))</f>
        <v/>
      </c>
      <c r="AE22" s="34">
        <f>IF(OR(Planning!$C22="",Planning!$M22=""),"",IF(AND(Planning!$H22&lt;=AE$7+4,Planning!$M22&gt;=AE$7),IF(Planning!$G22=0,"◆",IF(Planning!$O22="Terminé","T",IF(Planning!$O22="En retard","R",IF(Planning!$J22="Oui","C","P")))),""))</f>
        <v/>
      </c>
      <c r="AF22" s="34">
        <f>IF(OR(Planning!$C22="",Planning!$M22=""),"",IF(AND(Planning!$H22&lt;=AF$7+4,Planning!$M22&gt;=AF$7),IF(Planning!$G22=0,"◆",IF(Planning!$O22="Terminé","T",IF(Planning!$O22="En retard","R",IF(Planning!$J22="Oui","C","P")))),""))</f>
        <v/>
      </c>
      <c r="AG22" s="34">
        <f>IF(OR(Planning!$C22="",Planning!$M22=""),"",IF(AND(Planning!$H22&lt;=AG$7+4,Planning!$M22&gt;=AG$7),IF(Planning!$G22=0,"◆",IF(Planning!$O22="Terminé","T",IF(Planning!$O22="En retard","R",IF(Planning!$J22="Oui","C","P")))),""))</f>
        <v/>
      </c>
      <c r="AH22" s="34">
        <f>IF(OR(Planning!$C22="",Planning!$M22=""),"",IF(AND(Planning!$H22&lt;=AH$7+4,Planning!$M22&gt;=AH$7),IF(Planning!$G22=0,"◆",IF(Planning!$O22="Terminé","T",IF(Planning!$O22="En retard","R",IF(Planning!$J22="Oui","C","P")))),""))</f>
        <v/>
      </c>
      <c r="AI22" s="34">
        <f>IF(OR(Planning!$C22="",Planning!$M22=""),"",IF(AND(Planning!$H22&lt;=AI$7+4,Planning!$M22&gt;=AI$7),IF(Planning!$G22=0,"◆",IF(Planning!$O22="Terminé","T",IF(Planning!$O22="En retard","R",IF(Planning!$J22="Oui","C","P")))),""))</f>
        <v/>
      </c>
      <c r="AJ22" s="34">
        <f>IF(OR(Planning!$C22="",Planning!$M22=""),"",IF(AND(Planning!$H22&lt;=AJ$7+4,Planning!$M22&gt;=AJ$7),IF(Planning!$G22=0,"◆",IF(Planning!$O22="Terminé","T",IF(Planning!$O22="En retard","R",IF(Planning!$J22="Oui","C","P")))),""))</f>
        <v/>
      </c>
      <c r="AK22" s="34">
        <f>IF(OR(Planning!$C22="",Planning!$M22=""),"",IF(AND(Planning!$H22&lt;=AK$7+4,Planning!$M22&gt;=AK$7),IF(Planning!$G22=0,"◆",IF(Planning!$O22="Terminé","T",IF(Planning!$O22="En retard","R",IF(Planning!$J22="Oui","C","P")))),""))</f>
        <v/>
      </c>
      <c r="AL22" s="34">
        <f>IF(OR(Planning!$C22="",Planning!$M22=""),"",IF(AND(Planning!$H22&lt;=AL$7+4,Planning!$M22&gt;=AL$7),IF(Planning!$G22=0,"◆",IF(Planning!$O22="Terminé","T",IF(Planning!$O22="En retard","R",IF(Planning!$J22="Oui","C","P")))),""))</f>
        <v/>
      </c>
      <c r="AM22" s="34">
        <f>IF(OR(Planning!$C22="",Planning!$M22=""),"",IF(AND(Planning!$H22&lt;=AM$7+4,Planning!$M22&gt;=AM$7),IF(Planning!$G22=0,"◆",IF(Planning!$O22="Terminé","T",IF(Planning!$O22="En retard","R",IF(Planning!$J22="Oui","C","P")))),""))</f>
        <v/>
      </c>
      <c r="AN22" s="34">
        <f>IF(OR(Planning!$C22="",Planning!$M22=""),"",IF(AND(Planning!$H22&lt;=AN$7+4,Planning!$M22&gt;=AN$7),IF(Planning!$G22=0,"◆",IF(Planning!$O22="Terminé","T",IF(Planning!$O22="En retard","R",IF(Planning!$J22="Oui","C","P")))),""))</f>
        <v/>
      </c>
      <c r="AO22" s="34">
        <f>IF(OR(Planning!$C22="",Planning!$M22=""),"",IF(AND(Planning!$H22&lt;=AO$7+4,Planning!$M22&gt;=AO$7),IF(Planning!$G22=0,"◆",IF(Planning!$O22="Terminé","T",IF(Planning!$O22="En retard","R",IF(Planning!$J22="Oui","C","P")))),""))</f>
        <v/>
      </c>
      <c r="AP22" s="34">
        <f>IF(OR(Planning!$C22="",Planning!$M22=""),"",IF(AND(Planning!$H22&lt;=AP$7+4,Planning!$M22&gt;=AP$7),IF(Planning!$G22=0,"◆",IF(Planning!$O22="Terminé","T",IF(Planning!$O22="En retard","R",IF(Planning!$J22="Oui","C","P")))),""))</f>
        <v/>
      </c>
      <c r="AQ22" s="34">
        <f>IF(OR(Planning!$C22="",Planning!$M22=""),"",IF(AND(Planning!$H22&lt;=AQ$7+4,Planning!$M22&gt;=AQ$7),IF(Planning!$G22=0,"◆",IF(Planning!$O22="Terminé","T",IF(Planning!$O22="En retard","R",IF(Planning!$J22="Oui","C","P")))),""))</f>
        <v/>
      </c>
    </row>
    <row r="23">
      <c r="A23" s="33">
        <f>IF(Planning!$C23="","",Planning!A23)</f>
        <v/>
      </c>
      <c r="B23" s="33">
        <f>IF(Planning!$C23="","",Planning!C23)</f>
        <v/>
      </c>
      <c r="C23" s="33">
        <f>IF(Planning!$C23="","",Planning!D23)</f>
        <v/>
      </c>
      <c r="D23" s="34">
        <f>IF(OR(Planning!$C23="",Planning!$M23=""),"",IF(AND(Planning!$H23&lt;=D$7+4,Planning!$M23&gt;=D$7),IF(Planning!$G23=0,"◆",IF(Planning!$O23="Terminé","T",IF(Planning!$O23="En retard","R",IF(Planning!$J23="Oui","C","P")))),""))</f>
        <v/>
      </c>
      <c r="E23" s="34">
        <f>IF(OR(Planning!$C23="",Planning!$M23=""),"",IF(AND(Planning!$H23&lt;=E$7+4,Planning!$M23&gt;=E$7),IF(Planning!$G23=0,"◆",IF(Planning!$O23="Terminé","T",IF(Planning!$O23="En retard","R",IF(Planning!$J23="Oui","C","P")))),""))</f>
        <v/>
      </c>
      <c r="F23" s="34">
        <f>IF(OR(Planning!$C23="",Planning!$M23=""),"",IF(AND(Planning!$H23&lt;=F$7+4,Planning!$M23&gt;=F$7),IF(Planning!$G23=0,"◆",IF(Planning!$O23="Terminé","T",IF(Planning!$O23="En retard","R",IF(Planning!$J23="Oui","C","P")))),""))</f>
        <v/>
      </c>
      <c r="G23" s="34">
        <f>IF(OR(Planning!$C23="",Planning!$M23=""),"",IF(AND(Planning!$H23&lt;=G$7+4,Planning!$M23&gt;=G$7),IF(Planning!$G23=0,"◆",IF(Planning!$O23="Terminé","T",IF(Planning!$O23="En retard","R",IF(Planning!$J23="Oui","C","P")))),""))</f>
        <v/>
      </c>
      <c r="H23" s="34">
        <f>IF(OR(Planning!$C23="",Planning!$M23=""),"",IF(AND(Planning!$H23&lt;=H$7+4,Planning!$M23&gt;=H$7),IF(Planning!$G23=0,"◆",IF(Planning!$O23="Terminé","T",IF(Planning!$O23="En retard","R",IF(Planning!$J23="Oui","C","P")))),""))</f>
        <v/>
      </c>
      <c r="I23" s="34">
        <f>IF(OR(Planning!$C23="",Planning!$M23=""),"",IF(AND(Planning!$H23&lt;=I$7+4,Planning!$M23&gt;=I$7),IF(Planning!$G23=0,"◆",IF(Planning!$O23="Terminé","T",IF(Planning!$O23="En retard","R",IF(Planning!$J23="Oui","C","P")))),""))</f>
        <v/>
      </c>
      <c r="J23" s="34">
        <f>IF(OR(Planning!$C23="",Planning!$M23=""),"",IF(AND(Planning!$H23&lt;=J$7+4,Planning!$M23&gt;=J$7),IF(Planning!$G23=0,"◆",IF(Planning!$O23="Terminé","T",IF(Planning!$O23="En retard","R",IF(Planning!$J23="Oui","C","P")))),""))</f>
        <v/>
      </c>
      <c r="K23" s="34">
        <f>IF(OR(Planning!$C23="",Planning!$M23=""),"",IF(AND(Planning!$H23&lt;=K$7+4,Planning!$M23&gt;=K$7),IF(Planning!$G23=0,"◆",IF(Planning!$O23="Terminé","T",IF(Planning!$O23="En retard","R",IF(Planning!$J23="Oui","C","P")))),""))</f>
        <v/>
      </c>
      <c r="L23" s="34">
        <f>IF(OR(Planning!$C23="",Planning!$M23=""),"",IF(AND(Planning!$H23&lt;=L$7+4,Planning!$M23&gt;=L$7),IF(Planning!$G23=0,"◆",IF(Planning!$O23="Terminé","T",IF(Planning!$O23="En retard","R",IF(Planning!$J23="Oui","C","P")))),""))</f>
        <v/>
      </c>
      <c r="M23" s="34">
        <f>IF(OR(Planning!$C23="",Planning!$M23=""),"",IF(AND(Planning!$H23&lt;=M$7+4,Planning!$M23&gt;=M$7),IF(Planning!$G23=0,"◆",IF(Planning!$O23="Terminé","T",IF(Planning!$O23="En retard","R",IF(Planning!$J23="Oui","C","P")))),""))</f>
        <v/>
      </c>
      <c r="N23" s="34">
        <f>IF(OR(Planning!$C23="",Planning!$M23=""),"",IF(AND(Planning!$H23&lt;=N$7+4,Planning!$M23&gt;=N$7),IF(Planning!$G23=0,"◆",IF(Planning!$O23="Terminé","T",IF(Planning!$O23="En retard","R",IF(Planning!$J23="Oui","C","P")))),""))</f>
        <v/>
      </c>
      <c r="O23" s="34">
        <f>IF(OR(Planning!$C23="",Planning!$M23=""),"",IF(AND(Planning!$H23&lt;=O$7+4,Planning!$M23&gt;=O$7),IF(Planning!$G23=0,"◆",IF(Planning!$O23="Terminé","T",IF(Planning!$O23="En retard","R",IF(Planning!$J23="Oui","C","P")))),""))</f>
        <v/>
      </c>
      <c r="P23" s="34">
        <f>IF(OR(Planning!$C23="",Planning!$M23=""),"",IF(AND(Planning!$H23&lt;=P$7+4,Planning!$M23&gt;=P$7),IF(Planning!$G23=0,"◆",IF(Planning!$O23="Terminé","T",IF(Planning!$O23="En retard","R",IF(Planning!$J23="Oui","C","P")))),""))</f>
        <v/>
      </c>
      <c r="Q23" s="34">
        <f>IF(OR(Planning!$C23="",Planning!$M23=""),"",IF(AND(Planning!$H23&lt;=Q$7+4,Planning!$M23&gt;=Q$7),IF(Planning!$G23=0,"◆",IF(Planning!$O23="Terminé","T",IF(Planning!$O23="En retard","R",IF(Planning!$J23="Oui","C","P")))),""))</f>
        <v/>
      </c>
      <c r="R23" s="34">
        <f>IF(OR(Planning!$C23="",Planning!$M23=""),"",IF(AND(Planning!$H23&lt;=R$7+4,Planning!$M23&gt;=R$7),IF(Planning!$G23=0,"◆",IF(Planning!$O23="Terminé","T",IF(Planning!$O23="En retard","R",IF(Planning!$J23="Oui","C","P")))),""))</f>
        <v/>
      </c>
      <c r="S23" s="34">
        <f>IF(OR(Planning!$C23="",Planning!$M23=""),"",IF(AND(Planning!$H23&lt;=S$7+4,Planning!$M23&gt;=S$7),IF(Planning!$G23=0,"◆",IF(Planning!$O23="Terminé","T",IF(Planning!$O23="En retard","R",IF(Planning!$J23="Oui","C","P")))),""))</f>
        <v/>
      </c>
      <c r="T23" s="34">
        <f>IF(OR(Planning!$C23="",Planning!$M23=""),"",IF(AND(Planning!$H23&lt;=T$7+4,Planning!$M23&gt;=T$7),IF(Planning!$G23=0,"◆",IF(Planning!$O23="Terminé","T",IF(Planning!$O23="En retard","R",IF(Planning!$J23="Oui","C","P")))),""))</f>
        <v/>
      </c>
      <c r="U23" s="34">
        <f>IF(OR(Planning!$C23="",Planning!$M23=""),"",IF(AND(Planning!$H23&lt;=U$7+4,Planning!$M23&gt;=U$7),IF(Planning!$G23=0,"◆",IF(Planning!$O23="Terminé","T",IF(Planning!$O23="En retard","R",IF(Planning!$J23="Oui","C","P")))),""))</f>
        <v/>
      </c>
      <c r="V23" s="34">
        <f>IF(OR(Planning!$C23="",Planning!$M23=""),"",IF(AND(Planning!$H23&lt;=V$7+4,Planning!$M23&gt;=V$7),IF(Planning!$G23=0,"◆",IF(Planning!$O23="Terminé","T",IF(Planning!$O23="En retard","R",IF(Planning!$J23="Oui","C","P")))),""))</f>
        <v/>
      </c>
      <c r="W23" s="34">
        <f>IF(OR(Planning!$C23="",Planning!$M23=""),"",IF(AND(Planning!$H23&lt;=W$7+4,Planning!$M23&gt;=W$7),IF(Planning!$G23=0,"◆",IF(Planning!$O23="Terminé","T",IF(Planning!$O23="En retard","R",IF(Planning!$J23="Oui","C","P")))),""))</f>
        <v/>
      </c>
      <c r="X23" s="34">
        <f>IF(OR(Planning!$C23="",Planning!$M23=""),"",IF(AND(Planning!$H23&lt;=X$7+4,Planning!$M23&gt;=X$7),IF(Planning!$G23=0,"◆",IF(Planning!$O23="Terminé","T",IF(Planning!$O23="En retard","R",IF(Planning!$J23="Oui","C","P")))),""))</f>
        <v/>
      </c>
      <c r="Y23" s="34">
        <f>IF(OR(Planning!$C23="",Planning!$M23=""),"",IF(AND(Planning!$H23&lt;=Y$7+4,Planning!$M23&gt;=Y$7),IF(Planning!$G23=0,"◆",IF(Planning!$O23="Terminé","T",IF(Planning!$O23="En retard","R",IF(Planning!$J23="Oui","C","P")))),""))</f>
        <v/>
      </c>
      <c r="Z23" s="34">
        <f>IF(OR(Planning!$C23="",Planning!$M23=""),"",IF(AND(Planning!$H23&lt;=Z$7+4,Planning!$M23&gt;=Z$7),IF(Planning!$G23=0,"◆",IF(Planning!$O23="Terminé","T",IF(Planning!$O23="En retard","R",IF(Planning!$J23="Oui","C","P")))),""))</f>
        <v/>
      </c>
      <c r="AA23" s="34">
        <f>IF(OR(Planning!$C23="",Planning!$M23=""),"",IF(AND(Planning!$H23&lt;=AA$7+4,Planning!$M23&gt;=AA$7),IF(Planning!$G23=0,"◆",IF(Planning!$O23="Terminé","T",IF(Planning!$O23="En retard","R",IF(Planning!$J23="Oui","C","P")))),""))</f>
        <v/>
      </c>
      <c r="AB23" s="34">
        <f>IF(OR(Planning!$C23="",Planning!$M23=""),"",IF(AND(Planning!$H23&lt;=AB$7+4,Planning!$M23&gt;=AB$7),IF(Planning!$G23=0,"◆",IF(Planning!$O23="Terminé","T",IF(Planning!$O23="En retard","R",IF(Planning!$J23="Oui","C","P")))),""))</f>
        <v/>
      </c>
      <c r="AC23" s="34">
        <f>IF(OR(Planning!$C23="",Planning!$M23=""),"",IF(AND(Planning!$H23&lt;=AC$7+4,Planning!$M23&gt;=AC$7),IF(Planning!$G23=0,"◆",IF(Planning!$O23="Terminé","T",IF(Planning!$O23="En retard","R",IF(Planning!$J23="Oui","C","P")))),""))</f>
        <v/>
      </c>
      <c r="AD23" s="34">
        <f>IF(OR(Planning!$C23="",Planning!$M23=""),"",IF(AND(Planning!$H23&lt;=AD$7+4,Planning!$M23&gt;=AD$7),IF(Planning!$G23=0,"◆",IF(Planning!$O23="Terminé","T",IF(Planning!$O23="En retard","R",IF(Planning!$J23="Oui","C","P")))),""))</f>
        <v/>
      </c>
      <c r="AE23" s="34">
        <f>IF(OR(Planning!$C23="",Planning!$M23=""),"",IF(AND(Planning!$H23&lt;=AE$7+4,Planning!$M23&gt;=AE$7),IF(Planning!$G23=0,"◆",IF(Planning!$O23="Terminé","T",IF(Planning!$O23="En retard","R",IF(Planning!$J23="Oui","C","P")))),""))</f>
        <v/>
      </c>
      <c r="AF23" s="34">
        <f>IF(OR(Planning!$C23="",Planning!$M23=""),"",IF(AND(Planning!$H23&lt;=AF$7+4,Planning!$M23&gt;=AF$7),IF(Planning!$G23=0,"◆",IF(Planning!$O23="Terminé","T",IF(Planning!$O23="En retard","R",IF(Planning!$J23="Oui","C","P")))),""))</f>
        <v/>
      </c>
      <c r="AG23" s="34">
        <f>IF(OR(Planning!$C23="",Planning!$M23=""),"",IF(AND(Planning!$H23&lt;=AG$7+4,Planning!$M23&gt;=AG$7),IF(Planning!$G23=0,"◆",IF(Planning!$O23="Terminé","T",IF(Planning!$O23="En retard","R",IF(Planning!$J23="Oui","C","P")))),""))</f>
        <v/>
      </c>
      <c r="AH23" s="34">
        <f>IF(OR(Planning!$C23="",Planning!$M23=""),"",IF(AND(Planning!$H23&lt;=AH$7+4,Planning!$M23&gt;=AH$7),IF(Planning!$G23=0,"◆",IF(Planning!$O23="Terminé","T",IF(Planning!$O23="En retard","R",IF(Planning!$J23="Oui","C","P")))),""))</f>
        <v/>
      </c>
      <c r="AI23" s="34">
        <f>IF(OR(Planning!$C23="",Planning!$M23=""),"",IF(AND(Planning!$H23&lt;=AI$7+4,Planning!$M23&gt;=AI$7),IF(Planning!$G23=0,"◆",IF(Planning!$O23="Terminé","T",IF(Planning!$O23="En retard","R",IF(Planning!$J23="Oui","C","P")))),""))</f>
        <v/>
      </c>
      <c r="AJ23" s="34">
        <f>IF(OR(Planning!$C23="",Planning!$M23=""),"",IF(AND(Planning!$H23&lt;=AJ$7+4,Planning!$M23&gt;=AJ$7),IF(Planning!$G23=0,"◆",IF(Planning!$O23="Terminé","T",IF(Planning!$O23="En retard","R",IF(Planning!$J23="Oui","C","P")))),""))</f>
        <v/>
      </c>
      <c r="AK23" s="34">
        <f>IF(OR(Planning!$C23="",Planning!$M23=""),"",IF(AND(Planning!$H23&lt;=AK$7+4,Planning!$M23&gt;=AK$7),IF(Planning!$G23=0,"◆",IF(Planning!$O23="Terminé","T",IF(Planning!$O23="En retard","R",IF(Planning!$J23="Oui","C","P")))),""))</f>
        <v/>
      </c>
      <c r="AL23" s="34">
        <f>IF(OR(Planning!$C23="",Planning!$M23=""),"",IF(AND(Planning!$H23&lt;=AL$7+4,Planning!$M23&gt;=AL$7),IF(Planning!$G23=0,"◆",IF(Planning!$O23="Terminé","T",IF(Planning!$O23="En retard","R",IF(Planning!$J23="Oui","C","P")))),""))</f>
        <v/>
      </c>
      <c r="AM23" s="34">
        <f>IF(OR(Planning!$C23="",Planning!$M23=""),"",IF(AND(Planning!$H23&lt;=AM$7+4,Planning!$M23&gt;=AM$7),IF(Planning!$G23=0,"◆",IF(Planning!$O23="Terminé","T",IF(Planning!$O23="En retard","R",IF(Planning!$J23="Oui","C","P")))),""))</f>
        <v/>
      </c>
      <c r="AN23" s="34">
        <f>IF(OR(Planning!$C23="",Planning!$M23=""),"",IF(AND(Planning!$H23&lt;=AN$7+4,Planning!$M23&gt;=AN$7),IF(Planning!$G23=0,"◆",IF(Planning!$O23="Terminé","T",IF(Planning!$O23="En retard","R",IF(Planning!$J23="Oui","C","P")))),""))</f>
        <v/>
      </c>
      <c r="AO23" s="34">
        <f>IF(OR(Planning!$C23="",Planning!$M23=""),"",IF(AND(Planning!$H23&lt;=AO$7+4,Planning!$M23&gt;=AO$7),IF(Planning!$G23=0,"◆",IF(Planning!$O23="Terminé","T",IF(Planning!$O23="En retard","R",IF(Planning!$J23="Oui","C","P")))),""))</f>
        <v/>
      </c>
      <c r="AP23" s="34">
        <f>IF(OR(Planning!$C23="",Planning!$M23=""),"",IF(AND(Planning!$H23&lt;=AP$7+4,Planning!$M23&gt;=AP$7),IF(Planning!$G23=0,"◆",IF(Planning!$O23="Terminé","T",IF(Planning!$O23="En retard","R",IF(Planning!$J23="Oui","C","P")))),""))</f>
        <v/>
      </c>
      <c r="AQ23" s="34">
        <f>IF(OR(Planning!$C23="",Planning!$M23=""),"",IF(AND(Planning!$H23&lt;=AQ$7+4,Planning!$M23&gt;=AQ$7),IF(Planning!$G23=0,"◆",IF(Planning!$O23="Terminé","T",IF(Planning!$O23="En retard","R",IF(Planning!$J23="Oui","C","P")))),""))</f>
        <v/>
      </c>
    </row>
    <row r="24">
      <c r="A24" s="33">
        <f>IF(Planning!$C24="","",Planning!A24)</f>
        <v/>
      </c>
      <c r="B24" s="33">
        <f>IF(Planning!$C24="","",Planning!C24)</f>
        <v/>
      </c>
      <c r="C24" s="33">
        <f>IF(Planning!$C24="","",Planning!D24)</f>
        <v/>
      </c>
      <c r="D24" s="34">
        <f>IF(OR(Planning!$C24="",Planning!$M24=""),"",IF(AND(Planning!$H24&lt;=D$7+4,Planning!$M24&gt;=D$7),IF(Planning!$G24=0,"◆",IF(Planning!$O24="Terminé","T",IF(Planning!$O24="En retard","R",IF(Planning!$J24="Oui","C","P")))),""))</f>
        <v/>
      </c>
      <c r="E24" s="34">
        <f>IF(OR(Planning!$C24="",Planning!$M24=""),"",IF(AND(Planning!$H24&lt;=E$7+4,Planning!$M24&gt;=E$7),IF(Planning!$G24=0,"◆",IF(Planning!$O24="Terminé","T",IF(Planning!$O24="En retard","R",IF(Planning!$J24="Oui","C","P")))),""))</f>
        <v/>
      </c>
      <c r="F24" s="34">
        <f>IF(OR(Planning!$C24="",Planning!$M24=""),"",IF(AND(Planning!$H24&lt;=F$7+4,Planning!$M24&gt;=F$7),IF(Planning!$G24=0,"◆",IF(Planning!$O24="Terminé","T",IF(Planning!$O24="En retard","R",IF(Planning!$J24="Oui","C","P")))),""))</f>
        <v/>
      </c>
      <c r="G24" s="34">
        <f>IF(OR(Planning!$C24="",Planning!$M24=""),"",IF(AND(Planning!$H24&lt;=G$7+4,Planning!$M24&gt;=G$7),IF(Planning!$G24=0,"◆",IF(Planning!$O24="Terminé","T",IF(Planning!$O24="En retard","R",IF(Planning!$J24="Oui","C","P")))),""))</f>
        <v/>
      </c>
      <c r="H24" s="34">
        <f>IF(OR(Planning!$C24="",Planning!$M24=""),"",IF(AND(Planning!$H24&lt;=H$7+4,Planning!$M24&gt;=H$7),IF(Planning!$G24=0,"◆",IF(Planning!$O24="Terminé","T",IF(Planning!$O24="En retard","R",IF(Planning!$J24="Oui","C","P")))),""))</f>
        <v/>
      </c>
      <c r="I24" s="34">
        <f>IF(OR(Planning!$C24="",Planning!$M24=""),"",IF(AND(Planning!$H24&lt;=I$7+4,Planning!$M24&gt;=I$7),IF(Planning!$G24=0,"◆",IF(Planning!$O24="Terminé","T",IF(Planning!$O24="En retard","R",IF(Planning!$J24="Oui","C","P")))),""))</f>
        <v/>
      </c>
      <c r="J24" s="34">
        <f>IF(OR(Planning!$C24="",Planning!$M24=""),"",IF(AND(Planning!$H24&lt;=J$7+4,Planning!$M24&gt;=J$7),IF(Planning!$G24=0,"◆",IF(Planning!$O24="Terminé","T",IF(Planning!$O24="En retard","R",IF(Planning!$J24="Oui","C","P")))),""))</f>
        <v/>
      </c>
      <c r="K24" s="34">
        <f>IF(OR(Planning!$C24="",Planning!$M24=""),"",IF(AND(Planning!$H24&lt;=K$7+4,Planning!$M24&gt;=K$7),IF(Planning!$G24=0,"◆",IF(Planning!$O24="Terminé","T",IF(Planning!$O24="En retard","R",IF(Planning!$J24="Oui","C","P")))),""))</f>
        <v/>
      </c>
      <c r="L24" s="34">
        <f>IF(OR(Planning!$C24="",Planning!$M24=""),"",IF(AND(Planning!$H24&lt;=L$7+4,Planning!$M24&gt;=L$7),IF(Planning!$G24=0,"◆",IF(Planning!$O24="Terminé","T",IF(Planning!$O24="En retard","R",IF(Planning!$J24="Oui","C","P")))),""))</f>
        <v/>
      </c>
      <c r="M24" s="34">
        <f>IF(OR(Planning!$C24="",Planning!$M24=""),"",IF(AND(Planning!$H24&lt;=M$7+4,Planning!$M24&gt;=M$7),IF(Planning!$G24=0,"◆",IF(Planning!$O24="Terminé","T",IF(Planning!$O24="En retard","R",IF(Planning!$J24="Oui","C","P")))),""))</f>
        <v/>
      </c>
      <c r="N24" s="34">
        <f>IF(OR(Planning!$C24="",Planning!$M24=""),"",IF(AND(Planning!$H24&lt;=N$7+4,Planning!$M24&gt;=N$7),IF(Planning!$G24=0,"◆",IF(Planning!$O24="Terminé","T",IF(Planning!$O24="En retard","R",IF(Planning!$J24="Oui","C","P")))),""))</f>
        <v/>
      </c>
      <c r="O24" s="34">
        <f>IF(OR(Planning!$C24="",Planning!$M24=""),"",IF(AND(Planning!$H24&lt;=O$7+4,Planning!$M24&gt;=O$7),IF(Planning!$G24=0,"◆",IF(Planning!$O24="Terminé","T",IF(Planning!$O24="En retard","R",IF(Planning!$J24="Oui","C","P")))),""))</f>
        <v/>
      </c>
      <c r="P24" s="34">
        <f>IF(OR(Planning!$C24="",Planning!$M24=""),"",IF(AND(Planning!$H24&lt;=P$7+4,Planning!$M24&gt;=P$7),IF(Planning!$G24=0,"◆",IF(Planning!$O24="Terminé","T",IF(Planning!$O24="En retard","R",IF(Planning!$J24="Oui","C","P")))),""))</f>
        <v/>
      </c>
      <c r="Q24" s="34">
        <f>IF(OR(Planning!$C24="",Planning!$M24=""),"",IF(AND(Planning!$H24&lt;=Q$7+4,Planning!$M24&gt;=Q$7),IF(Planning!$G24=0,"◆",IF(Planning!$O24="Terminé","T",IF(Planning!$O24="En retard","R",IF(Planning!$J24="Oui","C","P")))),""))</f>
        <v/>
      </c>
      <c r="R24" s="34">
        <f>IF(OR(Planning!$C24="",Planning!$M24=""),"",IF(AND(Planning!$H24&lt;=R$7+4,Planning!$M24&gt;=R$7),IF(Planning!$G24=0,"◆",IF(Planning!$O24="Terminé","T",IF(Planning!$O24="En retard","R",IF(Planning!$J24="Oui","C","P")))),""))</f>
        <v/>
      </c>
      <c r="S24" s="34">
        <f>IF(OR(Planning!$C24="",Planning!$M24=""),"",IF(AND(Planning!$H24&lt;=S$7+4,Planning!$M24&gt;=S$7),IF(Planning!$G24=0,"◆",IF(Planning!$O24="Terminé","T",IF(Planning!$O24="En retard","R",IF(Planning!$J24="Oui","C","P")))),""))</f>
        <v/>
      </c>
      <c r="T24" s="34">
        <f>IF(OR(Planning!$C24="",Planning!$M24=""),"",IF(AND(Planning!$H24&lt;=T$7+4,Planning!$M24&gt;=T$7),IF(Planning!$G24=0,"◆",IF(Planning!$O24="Terminé","T",IF(Planning!$O24="En retard","R",IF(Planning!$J24="Oui","C","P")))),""))</f>
        <v/>
      </c>
      <c r="U24" s="34">
        <f>IF(OR(Planning!$C24="",Planning!$M24=""),"",IF(AND(Planning!$H24&lt;=U$7+4,Planning!$M24&gt;=U$7),IF(Planning!$G24=0,"◆",IF(Planning!$O24="Terminé","T",IF(Planning!$O24="En retard","R",IF(Planning!$J24="Oui","C","P")))),""))</f>
        <v/>
      </c>
      <c r="V24" s="34">
        <f>IF(OR(Planning!$C24="",Planning!$M24=""),"",IF(AND(Planning!$H24&lt;=V$7+4,Planning!$M24&gt;=V$7),IF(Planning!$G24=0,"◆",IF(Planning!$O24="Terminé","T",IF(Planning!$O24="En retard","R",IF(Planning!$J24="Oui","C","P")))),""))</f>
        <v/>
      </c>
      <c r="W24" s="34">
        <f>IF(OR(Planning!$C24="",Planning!$M24=""),"",IF(AND(Planning!$H24&lt;=W$7+4,Planning!$M24&gt;=W$7),IF(Planning!$G24=0,"◆",IF(Planning!$O24="Terminé","T",IF(Planning!$O24="En retard","R",IF(Planning!$J24="Oui","C","P")))),""))</f>
        <v/>
      </c>
      <c r="X24" s="34">
        <f>IF(OR(Planning!$C24="",Planning!$M24=""),"",IF(AND(Planning!$H24&lt;=X$7+4,Planning!$M24&gt;=X$7),IF(Planning!$G24=0,"◆",IF(Planning!$O24="Terminé","T",IF(Planning!$O24="En retard","R",IF(Planning!$J24="Oui","C","P")))),""))</f>
        <v/>
      </c>
      <c r="Y24" s="34">
        <f>IF(OR(Planning!$C24="",Planning!$M24=""),"",IF(AND(Planning!$H24&lt;=Y$7+4,Planning!$M24&gt;=Y$7),IF(Planning!$G24=0,"◆",IF(Planning!$O24="Terminé","T",IF(Planning!$O24="En retard","R",IF(Planning!$J24="Oui","C","P")))),""))</f>
        <v/>
      </c>
      <c r="Z24" s="34">
        <f>IF(OR(Planning!$C24="",Planning!$M24=""),"",IF(AND(Planning!$H24&lt;=Z$7+4,Planning!$M24&gt;=Z$7),IF(Planning!$G24=0,"◆",IF(Planning!$O24="Terminé","T",IF(Planning!$O24="En retard","R",IF(Planning!$J24="Oui","C","P")))),""))</f>
        <v/>
      </c>
      <c r="AA24" s="34">
        <f>IF(OR(Planning!$C24="",Planning!$M24=""),"",IF(AND(Planning!$H24&lt;=AA$7+4,Planning!$M24&gt;=AA$7),IF(Planning!$G24=0,"◆",IF(Planning!$O24="Terminé","T",IF(Planning!$O24="En retard","R",IF(Planning!$J24="Oui","C","P")))),""))</f>
        <v/>
      </c>
      <c r="AB24" s="34">
        <f>IF(OR(Planning!$C24="",Planning!$M24=""),"",IF(AND(Planning!$H24&lt;=AB$7+4,Planning!$M24&gt;=AB$7),IF(Planning!$G24=0,"◆",IF(Planning!$O24="Terminé","T",IF(Planning!$O24="En retard","R",IF(Planning!$J24="Oui","C","P")))),""))</f>
        <v/>
      </c>
      <c r="AC24" s="34">
        <f>IF(OR(Planning!$C24="",Planning!$M24=""),"",IF(AND(Planning!$H24&lt;=AC$7+4,Planning!$M24&gt;=AC$7),IF(Planning!$G24=0,"◆",IF(Planning!$O24="Terminé","T",IF(Planning!$O24="En retard","R",IF(Planning!$J24="Oui","C","P")))),""))</f>
        <v/>
      </c>
      <c r="AD24" s="34">
        <f>IF(OR(Planning!$C24="",Planning!$M24=""),"",IF(AND(Planning!$H24&lt;=AD$7+4,Planning!$M24&gt;=AD$7),IF(Planning!$G24=0,"◆",IF(Planning!$O24="Terminé","T",IF(Planning!$O24="En retard","R",IF(Planning!$J24="Oui","C","P")))),""))</f>
        <v/>
      </c>
      <c r="AE24" s="34">
        <f>IF(OR(Planning!$C24="",Planning!$M24=""),"",IF(AND(Planning!$H24&lt;=AE$7+4,Planning!$M24&gt;=AE$7),IF(Planning!$G24=0,"◆",IF(Planning!$O24="Terminé","T",IF(Planning!$O24="En retard","R",IF(Planning!$J24="Oui","C","P")))),""))</f>
        <v/>
      </c>
      <c r="AF24" s="34">
        <f>IF(OR(Planning!$C24="",Planning!$M24=""),"",IF(AND(Planning!$H24&lt;=AF$7+4,Planning!$M24&gt;=AF$7),IF(Planning!$G24=0,"◆",IF(Planning!$O24="Terminé","T",IF(Planning!$O24="En retard","R",IF(Planning!$J24="Oui","C","P")))),""))</f>
        <v/>
      </c>
      <c r="AG24" s="34">
        <f>IF(OR(Planning!$C24="",Planning!$M24=""),"",IF(AND(Planning!$H24&lt;=AG$7+4,Planning!$M24&gt;=AG$7),IF(Planning!$G24=0,"◆",IF(Planning!$O24="Terminé","T",IF(Planning!$O24="En retard","R",IF(Planning!$J24="Oui","C","P")))),""))</f>
        <v/>
      </c>
      <c r="AH24" s="34">
        <f>IF(OR(Planning!$C24="",Planning!$M24=""),"",IF(AND(Planning!$H24&lt;=AH$7+4,Planning!$M24&gt;=AH$7),IF(Planning!$G24=0,"◆",IF(Planning!$O24="Terminé","T",IF(Planning!$O24="En retard","R",IF(Planning!$J24="Oui","C","P")))),""))</f>
        <v/>
      </c>
      <c r="AI24" s="34">
        <f>IF(OR(Planning!$C24="",Planning!$M24=""),"",IF(AND(Planning!$H24&lt;=AI$7+4,Planning!$M24&gt;=AI$7),IF(Planning!$G24=0,"◆",IF(Planning!$O24="Terminé","T",IF(Planning!$O24="En retard","R",IF(Planning!$J24="Oui","C","P")))),""))</f>
        <v/>
      </c>
      <c r="AJ24" s="34">
        <f>IF(OR(Planning!$C24="",Planning!$M24=""),"",IF(AND(Planning!$H24&lt;=AJ$7+4,Planning!$M24&gt;=AJ$7),IF(Planning!$G24=0,"◆",IF(Planning!$O24="Terminé","T",IF(Planning!$O24="En retard","R",IF(Planning!$J24="Oui","C","P")))),""))</f>
        <v/>
      </c>
      <c r="AK24" s="34">
        <f>IF(OR(Planning!$C24="",Planning!$M24=""),"",IF(AND(Planning!$H24&lt;=AK$7+4,Planning!$M24&gt;=AK$7),IF(Planning!$G24=0,"◆",IF(Planning!$O24="Terminé","T",IF(Planning!$O24="En retard","R",IF(Planning!$J24="Oui","C","P")))),""))</f>
        <v/>
      </c>
      <c r="AL24" s="34">
        <f>IF(OR(Planning!$C24="",Planning!$M24=""),"",IF(AND(Planning!$H24&lt;=AL$7+4,Planning!$M24&gt;=AL$7),IF(Planning!$G24=0,"◆",IF(Planning!$O24="Terminé","T",IF(Planning!$O24="En retard","R",IF(Planning!$J24="Oui","C","P")))),""))</f>
        <v/>
      </c>
      <c r="AM24" s="34">
        <f>IF(OR(Planning!$C24="",Planning!$M24=""),"",IF(AND(Planning!$H24&lt;=AM$7+4,Planning!$M24&gt;=AM$7),IF(Planning!$G24=0,"◆",IF(Planning!$O24="Terminé","T",IF(Planning!$O24="En retard","R",IF(Planning!$J24="Oui","C","P")))),""))</f>
        <v/>
      </c>
      <c r="AN24" s="34">
        <f>IF(OR(Planning!$C24="",Planning!$M24=""),"",IF(AND(Planning!$H24&lt;=AN$7+4,Planning!$M24&gt;=AN$7),IF(Planning!$G24=0,"◆",IF(Planning!$O24="Terminé","T",IF(Planning!$O24="En retard","R",IF(Planning!$J24="Oui","C","P")))),""))</f>
        <v/>
      </c>
      <c r="AO24" s="34">
        <f>IF(OR(Planning!$C24="",Planning!$M24=""),"",IF(AND(Planning!$H24&lt;=AO$7+4,Planning!$M24&gt;=AO$7),IF(Planning!$G24=0,"◆",IF(Planning!$O24="Terminé","T",IF(Planning!$O24="En retard","R",IF(Planning!$J24="Oui","C","P")))),""))</f>
        <v/>
      </c>
      <c r="AP24" s="34">
        <f>IF(OR(Planning!$C24="",Planning!$M24=""),"",IF(AND(Planning!$H24&lt;=AP$7+4,Planning!$M24&gt;=AP$7),IF(Planning!$G24=0,"◆",IF(Planning!$O24="Terminé","T",IF(Planning!$O24="En retard","R",IF(Planning!$J24="Oui","C","P")))),""))</f>
        <v/>
      </c>
      <c r="AQ24" s="34">
        <f>IF(OR(Planning!$C24="",Planning!$M24=""),"",IF(AND(Planning!$H24&lt;=AQ$7+4,Planning!$M24&gt;=AQ$7),IF(Planning!$G24=0,"◆",IF(Planning!$O24="Terminé","T",IF(Planning!$O24="En retard","R",IF(Planning!$J24="Oui","C","P")))),""))</f>
        <v/>
      </c>
    </row>
    <row r="25">
      <c r="A25" s="33">
        <f>IF(Planning!$C25="","",Planning!A25)</f>
        <v/>
      </c>
      <c r="B25" s="33">
        <f>IF(Planning!$C25="","",Planning!C25)</f>
        <v/>
      </c>
      <c r="C25" s="33">
        <f>IF(Planning!$C25="","",Planning!D25)</f>
        <v/>
      </c>
      <c r="D25" s="34">
        <f>IF(OR(Planning!$C25="",Planning!$M25=""),"",IF(AND(Planning!$H25&lt;=D$7+4,Planning!$M25&gt;=D$7),IF(Planning!$G25=0,"◆",IF(Planning!$O25="Terminé","T",IF(Planning!$O25="En retard","R",IF(Planning!$J25="Oui","C","P")))),""))</f>
        <v/>
      </c>
      <c r="E25" s="34">
        <f>IF(OR(Planning!$C25="",Planning!$M25=""),"",IF(AND(Planning!$H25&lt;=E$7+4,Planning!$M25&gt;=E$7),IF(Planning!$G25=0,"◆",IF(Planning!$O25="Terminé","T",IF(Planning!$O25="En retard","R",IF(Planning!$J25="Oui","C","P")))),""))</f>
        <v/>
      </c>
      <c r="F25" s="34">
        <f>IF(OR(Planning!$C25="",Planning!$M25=""),"",IF(AND(Planning!$H25&lt;=F$7+4,Planning!$M25&gt;=F$7),IF(Planning!$G25=0,"◆",IF(Planning!$O25="Terminé","T",IF(Planning!$O25="En retard","R",IF(Planning!$J25="Oui","C","P")))),""))</f>
        <v/>
      </c>
      <c r="G25" s="34">
        <f>IF(OR(Planning!$C25="",Planning!$M25=""),"",IF(AND(Planning!$H25&lt;=G$7+4,Planning!$M25&gt;=G$7),IF(Planning!$G25=0,"◆",IF(Planning!$O25="Terminé","T",IF(Planning!$O25="En retard","R",IF(Planning!$J25="Oui","C","P")))),""))</f>
        <v/>
      </c>
      <c r="H25" s="34">
        <f>IF(OR(Planning!$C25="",Planning!$M25=""),"",IF(AND(Planning!$H25&lt;=H$7+4,Planning!$M25&gt;=H$7),IF(Planning!$G25=0,"◆",IF(Planning!$O25="Terminé","T",IF(Planning!$O25="En retard","R",IF(Planning!$J25="Oui","C","P")))),""))</f>
        <v/>
      </c>
      <c r="I25" s="34">
        <f>IF(OR(Planning!$C25="",Planning!$M25=""),"",IF(AND(Planning!$H25&lt;=I$7+4,Planning!$M25&gt;=I$7),IF(Planning!$G25=0,"◆",IF(Planning!$O25="Terminé","T",IF(Planning!$O25="En retard","R",IF(Planning!$J25="Oui","C","P")))),""))</f>
        <v/>
      </c>
      <c r="J25" s="34">
        <f>IF(OR(Planning!$C25="",Planning!$M25=""),"",IF(AND(Planning!$H25&lt;=J$7+4,Planning!$M25&gt;=J$7),IF(Planning!$G25=0,"◆",IF(Planning!$O25="Terminé","T",IF(Planning!$O25="En retard","R",IF(Planning!$J25="Oui","C","P")))),""))</f>
        <v/>
      </c>
      <c r="K25" s="34">
        <f>IF(OR(Planning!$C25="",Planning!$M25=""),"",IF(AND(Planning!$H25&lt;=K$7+4,Planning!$M25&gt;=K$7),IF(Planning!$G25=0,"◆",IF(Planning!$O25="Terminé","T",IF(Planning!$O25="En retard","R",IF(Planning!$J25="Oui","C","P")))),""))</f>
        <v/>
      </c>
      <c r="L25" s="34">
        <f>IF(OR(Planning!$C25="",Planning!$M25=""),"",IF(AND(Planning!$H25&lt;=L$7+4,Planning!$M25&gt;=L$7),IF(Planning!$G25=0,"◆",IF(Planning!$O25="Terminé","T",IF(Planning!$O25="En retard","R",IF(Planning!$J25="Oui","C","P")))),""))</f>
        <v/>
      </c>
      <c r="M25" s="34">
        <f>IF(OR(Planning!$C25="",Planning!$M25=""),"",IF(AND(Planning!$H25&lt;=M$7+4,Planning!$M25&gt;=M$7),IF(Planning!$G25=0,"◆",IF(Planning!$O25="Terminé","T",IF(Planning!$O25="En retard","R",IF(Planning!$J25="Oui","C","P")))),""))</f>
        <v/>
      </c>
      <c r="N25" s="34">
        <f>IF(OR(Planning!$C25="",Planning!$M25=""),"",IF(AND(Planning!$H25&lt;=N$7+4,Planning!$M25&gt;=N$7),IF(Planning!$G25=0,"◆",IF(Planning!$O25="Terminé","T",IF(Planning!$O25="En retard","R",IF(Planning!$J25="Oui","C","P")))),""))</f>
        <v/>
      </c>
      <c r="O25" s="34">
        <f>IF(OR(Planning!$C25="",Planning!$M25=""),"",IF(AND(Planning!$H25&lt;=O$7+4,Planning!$M25&gt;=O$7),IF(Planning!$G25=0,"◆",IF(Planning!$O25="Terminé","T",IF(Planning!$O25="En retard","R",IF(Planning!$J25="Oui","C","P")))),""))</f>
        <v/>
      </c>
      <c r="P25" s="34">
        <f>IF(OR(Planning!$C25="",Planning!$M25=""),"",IF(AND(Planning!$H25&lt;=P$7+4,Planning!$M25&gt;=P$7),IF(Planning!$G25=0,"◆",IF(Planning!$O25="Terminé","T",IF(Planning!$O25="En retard","R",IF(Planning!$J25="Oui","C","P")))),""))</f>
        <v/>
      </c>
      <c r="Q25" s="34">
        <f>IF(OR(Planning!$C25="",Planning!$M25=""),"",IF(AND(Planning!$H25&lt;=Q$7+4,Planning!$M25&gt;=Q$7),IF(Planning!$G25=0,"◆",IF(Planning!$O25="Terminé","T",IF(Planning!$O25="En retard","R",IF(Planning!$J25="Oui","C","P")))),""))</f>
        <v/>
      </c>
      <c r="R25" s="34">
        <f>IF(OR(Planning!$C25="",Planning!$M25=""),"",IF(AND(Planning!$H25&lt;=R$7+4,Planning!$M25&gt;=R$7),IF(Planning!$G25=0,"◆",IF(Planning!$O25="Terminé","T",IF(Planning!$O25="En retard","R",IF(Planning!$J25="Oui","C","P")))),""))</f>
        <v/>
      </c>
      <c r="S25" s="34">
        <f>IF(OR(Planning!$C25="",Planning!$M25=""),"",IF(AND(Planning!$H25&lt;=S$7+4,Planning!$M25&gt;=S$7),IF(Planning!$G25=0,"◆",IF(Planning!$O25="Terminé","T",IF(Planning!$O25="En retard","R",IF(Planning!$J25="Oui","C","P")))),""))</f>
        <v/>
      </c>
      <c r="T25" s="34">
        <f>IF(OR(Planning!$C25="",Planning!$M25=""),"",IF(AND(Planning!$H25&lt;=T$7+4,Planning!$M25&gt;=T$7),IF(Planning!$G25=0,"◆",IF(Planning!$O25="Terminé","T",IF(Planning!$O25="En retard","R",IF(Planning!$J25="Oui","C","P")))),""))</f>
        <v/>
      </c>
      <c r="U25" s="34">
        <f>IF(OR(Planning!$C25="",Planning!$M25=""),"",IF(AND(Planning!$H25&lt;=U$7+4,Planning!$M25&gt;=U$7),IF(Planning!$G25=0,"◆",IF(Planning!$O25="Terminé","T",IF(Planning!$O25="En retard","R",IF(Planning!$J25="Oui","C","P")))),""))</f>
        <v/>
      </c>
      <c r="V25" s="34">
        <f>IF(OR(Planning!$C25="",Planning!$M25=""),"",IF(AND(Planning!$H25&lt;=V$7+4,Planning!$M25&gt;=V$7),IF(Planning!$G25=0,"◆",IF(Planning!$O25="Terminé","T",IF(Planning!$O25="En retard","R",IF(Planning!$J25="Oui","C","P")))),""))</f>
        <v/>
      </c>
      <c r="W25" s="34">
        <f>IF(OR(Planning!$C25="",Planning!$M25=""),"",IF(AND(Planning!$H25&lt;=W$7+4,Planning!$M25&gt;=W$7),IF(Planning!$G25=0,"◆",IF(Planning!$O25="Terminé","T",IF(Planning!$O25="En retard","R",IF(Planning!$J25="Oui","C","P")))),""))</f>
        <v/>
      </c>
      <c r="X25" s="34">
        <f>IF(OR(Planning!$C25="",Planning!$M25=""),"",IF(AND(Planning!$H25&lt;=X$7+4,Planning!$M25&gt;=X$7),IF(Planning!$G25=0,"◆",IF(Planning!$O25="Terminé","T",IF(Planning!$O25="En retard","R",IF(Planning!$J25="Oui","C","P")))),""))</f>
        <v/>
      </c>
      <c r="Y25" s="34">
        <f>IF(OR(Planning!$C25="",Planning!$M25=""),"",IF(AND(Planning!$H25&lt;=Y$7+4,Planning!$M25&gt;=Y$7),IF(Planning!$G25=0,"◆",IF(Planning!$O25="Terminé","T",IF(Planning!$O25="En retard","R",IF(Planning!$J25="Oui","C","P")))),""))</f>
        <v/>
      </c>
      <c r="Z25" s="34">
        <f>IF(OR(Planning!$C25="",Planning!$M25=""),"",IF(AND(Planning!$H25&lt;=Z$7+4,Planning!$M25&gt;=Z$7),IF(Planning!$G25=0,"◆",IF(Planning!$O25="Terminé","T",IF(Planning!$O25="En retard","R",IF(Planning!$J25="Oui","C","P")))),""))</f>
        <v/>
      </c>
      <c r="AA25" s="34">
        <f>IF(OR(Planning!$C25="",Planning!$M25=""),"",IF(AND(Planning!$H25&lt;=AA$7+4,Planning!$M25&gt;=AA$7),IF(Planning!$G25=0,"◆",IF(Planning!$O25="Terminé","T",IF(Planning!$O25="En retard","R",IF(Planning!$J25="Oui","C","P")))),""))</f>
        <v/>
      </c>
      <c r="AB25" s="34">
        <f>IF(OR(Planning!$C25="",Planning!$M25=""),"",IF(AND(Planning!$H25&lt;=AB$7+4,Planning!$M25&gt;=AB$7),IF(Planning!$G25=0,"◆",IF(Planning!$O25="Terminé","T",IF(Planning!$O25="En retard","R",IF(Planning!$J25="Oui","C","P")))),""))</f>
        <v/>
      </c>
      <c r="AC25" s="34">
        <f>IF(OR(Planning!$C25="",Planning!$M25=""),"",IF(AND(Planning!$H25&lt;=AC$7+4,Planning!$M25&gt;=AC$7),IF(Planning!$G25=0,"◆",IF(Planning!$O25="Terminé","T",IF(Planning!$O25="En retard","R",IF(Planning!$J25="Oui","C","P")))),""))</f>
        <v/>
      </c>
      <c r="AD25" s="34">
        <f>IF(OR(Planning!$C25="",Planning!$M25=""),"",IF(AND(Planning!$H25&lt;=AD$7+4,Planning!$M25&gt;=AD$7),IF(Planning!$G25=0,"◆",IF(Planning!$O25="Terminé","T",IF(Planning!$O25="En retard","R",IF(Planning!$J25="Oui","C","P")))),""))</f>
        <v/>
      </c>
      <c r="AE25" s="34">
        <f>IF(OR(Planning!$C25="",Planning!$M25=""),"",IF(AND(Planning!$H25&lt;=AE$7+4,Planning!$M25&gt;=AE$7),IF(Planning!$G25=0,"◆",IF(Planning!$O25="Terminé","T",IF(Planning!$O25="En retard","R",IF(Planning!$J25="Oui","C","P")))),""))</f>
        <v/>
      </c>
      <c r="AF25" s="34">
        <f>IF(OR(Planning!$C25="",Planning!$M25=""),"",IF(AND(Planning!$H25&lt;=AF$7+4,Planning!$M25&gt;=AF$7),IF(Planning!$G25=0,"◆",IF(Planning!$O25="Terminé","T",IF(Planning!$O25="En retard","R",IF(Planning!$J25="Oui","C","P")))),""))</f>
        <v/>
      </c>
      <c r="AG25" s="34">
        <f>IF(OR(Planning!$C25="",Planning!$M25=""),"",IF(AND(Planning!$H25&lt;=AG$7+4,Planning!$M25&gt;=AG$7),IF(Planning!$G25=0,"◆",IF(Planning!$O25="Terminé","T",IF(Planning!$O25="En retard","R",IF(Planning!$J25="Oui","C","P")))),""))</f>
        <v/>
      </c>
      <c r="AH25" s="34">
        <f>IF(OR(Planning!$C25="",Planning!$M25=""),"",IF(AND(Planning!$H25&lt;=AH$7+4,Planning!$M25&gt;=AH$7),IF(Planning!$G25=0,"◆",IF(Planning!$O25="Terminé","T",IF(Planning!$O25="En retard","R",IF(Planning!$J25="Oui","C","P")))),""))</f>
        <v/>
      </c>
      <c r="AI25" s="34">
        <f>IF(OR(Planning!$C25="",Planning!$M25=""),"",IF(AND(Planning!$H25&lt;=AI$7+4,Planning!$M25&gt;=AI$7),IF(Planning!$G25=0,"◆",IF(Planning!$O25="Terminé","T",IF(Planning!$O25="En retard","R",IF(Planning!$J25="Oui","C","P")))),""))</f>
        <v/>
      </c>
      <c r="AJ25" s="34">
        <f>IF(OR(Planning!$C25="",Planning!$M25=""),"",IF(AND(Planning!$H25&lt;=AJ$7+4,Planning!$M25&gt;=AJ$7),IF(Planning!$G25=0,"◆",IF(Planning!$O25="Terminé","T",IF(Planning!$O25="En retard","R",IF(Planning!$J25="Oui","C","P")))),""))</f>
        <v/>
      </c>
      <c r="AK25" s="34">
        <f>IF(OR(Planning!$C25="",Planning!$M25=""),"",IF(AND(Planning!$H25&lt;=AK$7+4,Planning!$M25&gt;=AK$7),IF(Planning!$G25=0,"◆",IF(Planning!$O25="Terminé","T",IF(Planning!$O25="En retard","R",IF(Planning!$J25="Oui","C","P")))),""))</f>
        <v/>
      </c>
      <c r="AL25" s="34">
        <f>IF(OR(Planning!$C25="",Planning!$M25=""),"",IF(AND(Planning!$H25&lt;=AL$7+4,Planning!$M25&gt;=AL$7),IF(Planning!$G25=0,"◆",IF(Planning!$O25="Terminé","T",IF(Planning!$O25="En retard","R",IF(Planning!$J25="Oui","C","P")))),""))</f>
        <v/>
      </c>
      <c r="AM25" s="34">
        <f>IF(OR(Planning!$C25="",Planning!$M25=""),"",IF(AND(Planning!$H25&lt;=AM$7+4,Planning!$M25&gt;=AM$7),IF(Planning!$G25=0,"◆",IF(Planning!$O25="Terminé","T",IF(Planning!$O25="En retard","R",IF(Planning!$J25="Oui","C","P")))),""))</f>
        <v/>
      </c>
      <c r="AN25" s="34">
        <f>IF(OR(Planning!$C25="",Planning!$M25=""),"",IF(AND(Planning!$H25&lt;=AN$7+4,Planning!$M25&gt;=AN$7),IF(Planning!$G25=0,"◆",IF(Planning!$O25="Terminé","T",IF(Planning!$O25="En retard","R",IF(Planning!$J25="Oui","C","P")))),""))</f>
        <v/>
      </c>
      <c r="AO25" s="34">
        <f>IF(OR(Planning!$C25="",Planning!$M25=""),"",IF(AND(Planning!$H25&lt;=AO$7+4,Planning!$M25&gt;=AO$7),IF(Planning!$G25=0,"◆",IF(Planning!$O25="Terminé","T",IF(Planning!$O25="En retard","R",IF(Planning!$J25="Oui","C","P")))),""))</f>
        <v/>
      </c>
      <c r="AP25" s="34">
        <f>IF(OR(Planning!$C25="",Planning!$M25=""),"",IF(AND(Planning!$H25&lt;=AP$7+4,Planning!$M25&gt;=AP$7),IF(Planning!$G25=0,"◆",IF(Planning!$O25="Terminé","T",IF(Planning!$O25="En retard","R",IF(Planning!$J25="Oui","C","P")))),""))</f>
        <v/>
      </c>
      <c r="AQ25" s="34">
        <f>IF(OR(Planning!$C25="",Planning!$M25=""),"",IF(AND(Planning!$H25&lt;=AQ$7+4,Planning!$M25&gt;=AQ$7),IF(Planning!$G25=0,"◆",IF(Planning!$O25="Terminé","T",IF(Planning!$O25="En retard","R",IF(Planning!$J25="Oui","C","P")))),""))</f>
        <v/>
      </c>
    </row>
    <row r="26">
      <c r="A26" s="33">
        <f>IF(Planning!$C26="","",Planning!A26)</f>
        <v/>
      </c>
      <c r="B26" s="33">
        <f>IF(Planning!$C26="","",Planning!C26)</f>
        <v/>
      </c>
      <c r="C26" s="33">
        <f>IF(Planning!$C26="","",Planning!D26)</f>
        <v/>
      </c>
      <c r="D26" s="34">
        <f>IF(OR(Planning!$C26="",Planning!$M26=""),"",IF(AND(Planning!$H26&lt;=D$7+4,Planning!$M26&gt;=D$7),IF(Planning!$G26=0,"◆",IF(Planning!$O26="Terminé","T",IF(Planning!$O26="En retard","R",IF(Planning!$J26="Oui","C","P")))),""))</f>
        <v/>
      </c>
      <c r="E26" s="34">
        <f>IF(OR(Planning!$C26="",Planning!$M26=""),"",IF(AND(Planning!$H26&lt;=E$7+4,Planning!$M26&gt;=E$7),IF(Planning!$G26=0,"◆",IF(Planning!$O26="Terminé","T",IF(Planning!$O26="En retard","R",IF(Planning!$J26="Oui","C","P")))),""))</f>
        <v/>
      </c>
      <c r="F26" s="34">
        <f>IF(OR(Planning!$C26="",Planning!$M26=""),"",IF(AND(Planning!$H26&lt;=F$7+4,Planning!$M26&gt;=F$7),IF(Planning!$G26=0,"◆",IF(Planning!$O26="Terminé","T",IF(Planning!$O26="En retard","R",IF(Planning!$J26="Oui","C","P")))),""))</f>
        <v/>
      </c>
      <c r="G26" s="34">
        <f>IF(OR(Planning!$C26="",Planning!$M26=""),"",IF(AND(Planning!$H26&lt;=G$7+4,Planning!$M26&gt;=G$7),IF(Planning!$G26=0,"◆",IF(Planning!$O26="Terminé","T",IF(Planning!$O26="En retard","R",IF(Planning!$J26="Oui","C","P")))),""))</f>
        <v/>
      </c>
      <c r="H26" s="34">
        <f>IF(OR(Planning!$C26="",Planning!$M26=""),"",IF(AND(Planning!$H26&lt;=H$7+4,Planning!$M26&gt;=H$7),IF(Planning!$G26=0,"◆",IF(Planning!$O26="Terminé","T",IF(Planning!$O26="En retard","R",IF(Planning!$J26="Oui","C","P")))),""))</f>
        <v/>
      </c>
      <c r="I26" s="34">
        <f>IF(OR(Planning!$C26="",Planning!$M26=""),"",IF(AND(Planning!$H26&lt;=I$7+4,Planning!$M26&gt;=I$7),IF(Planning!$G26=0,"◆",IF(Planning!$O26="Terminé","T",IF(Planning!$O26="En retard","R",IF(Planning!$J26="Oui","C","P")))),""))</f>
        <v/>
      </c>
      <c r="J26" s="34">
        <f>IF(OR(Planning!$C26="",Planning!$M26=""),"",IF(AND(Planning!$H26&lt;=J$7+4,Planning!$M26&gt;=J$7),IF(Planning!$G26=0,"◆",IF(Planning!$O26="Terminé","T",IF(Planning!$O26="En retard","R",IF(Planning!$J26="Oui","C","P")))),""))</f>
        <v/>
      </c>
      <c r="K26" s="34">
        <f>IF(OR(Planning!$C26="",Planning!$M26=""),"",IF(AND(Planning!$H26&lt;=K$7+4,Planning!$M26&gt;=K$7),IF(Planning!$G26=0,"◆",IF(Planning!$O26="Terminé","T",IF(Planning!$O26="En retard","R",IF(Planning!$J26="Oui","C","P")))),""))</f>
        <v/>
      </c>
      <c r="L26" s="34">
        <f>IF(OR(Planning!$C26="",Planning!$M26=""),"",IF(AND(Planning!$H26&lt;=L$7+4,Planning!$M26&gt;=L$7),IF(Planning!$G26=0,"◆",IF(Planning!$O26="Terminé","T",IF(Planning!$O26="En retard","R",IF(Planning!$J26="Oui","C","P")))),""))</f>
        <v/>
      </c>
      <c r="M26" s="34">
        <f>IF(OR(Planning!$C26="",Planning!$M26=""),"",IF(AND(Planning!$H26&lt;=M$7+4,Planning!$M26&gt;=M$7),IF(Planning!$G26=0,"◆",IF(Planning!$O26="Terminé","T",IF(Planning!$O26="En retard","R",IF(Planning!$J26="Oui","C","P")))),""))</f>
        <v/>
      </c>
      <c r="N26" s="34">
        <f>IF(OR(Planning!$C26="",Planning!$M26=""),"",IF(AND(Planning!$H26&lt;=N$7+4,Planning!$M26&gt;=N$7),IF(Planning!$G26=0,"◆",IF(Planning!$O26="Terminé","T",IF(Planning!$O26="En retard","R",IF(Planning!$J26="Oui","C","P")))),""))</f>
        <v/>
      </c>
      <c r="O26" s="34">
        <f>IF(OR(Planning!$C26="",Planning!$M26=""),"",IF(AND(Planning!$H26&lt;=O$7+4,Planning!$M26&gt;=O$7),IF(Planning!$G26=0,"◆",IF(Planning!$O26="Terminé","T",IF(Planning!$O26="En retard","R",IF(Planning!$J26="Oui","C","P")))),""))</f>
        <v/>
      </c>
      <c r="P26" s="34">
        <f>IF(OR(Planning!$C26="",Planning!$M26=""),"",IF(AND(Planning!$H26&lt;=P$7+4,Planning!$M26&gt;=P$7),IF(Planning!$G26=0,"◆",IF(Planning!$O26="Terminé","T",IF(Planning!$O26="En retard","R",IF(Planning!$J26="Oui","C","P")))),""))</f>
        <v/>
      </c>
      <c r="Q26" s="34">
        <f>IF(OR(Planning!$C26="",Planning!$M26=""),"",IF(AND(Planning!$H26&lt;=Q$7+4,Planning!$M26&gt;=Q$7),IF(Planning!$G26=0,"◆",IF(Planning!$O26="Terminé","T",IF(Planning!$O26="En retard","R",IF(Planning!$J26="Oui","C","P")))),""))</f>
        <v/>
      </c>
      <c r="R26" s="34">
        <f>IF(OR(Planning!$C26="",Planning!$M26=""),"",IF(AND(Planning!$H26&lt;=R$7+4,Planning!$M26&gt;=R$7),IF(Planning!$G26=0,"◆",IF(Planning!$O26="Terminé","T",IF(Planning!$O26="En retard","R",IF(Planning!$J26="Oui","C","P")))),""))</f>
        <v/>
      </c>
      <c r="S26" s="34">
        <f>IF(OR(Planning!$C26="",Planning!$M26=""),"",IF(AND(Planning!$H26&lt;=S$7+4,Planning!$M26&gt;=S$7),IF(Planning!$G26=0,"◆",IF(Planning!$O26="Terminé","T",IF(Planning!$O26="En retard","R",IF(Planning!$J26="Oui","C","P")))),""))</f>
        <v/>
      </c>
      <c r="T26" s="34">
        <f>IF(OR(Planning!$C26="",Planning!$M26=""),"",IF(AND(Planning!$H26&lt;=T$7+4,Planning!$M26&gt;=T$7),IF(Planning!$G26=0,"◆",IF(Planning!$O26="Terminé","T",IF(Planning!$O26="En retard","R",IF(Planning!$J26="Oui","C","P")))),""))</f>
        <v/>
      </c>
      <c r="U26" s="34">
        <f>IF(OR(Planning!$C26="",Planning!$M26=""),"",IF(AND(Planning!$H26&lt;=U$7+4,Planning!$M26&gt;=U$7),IF(Planning!$G26=0,"◆",IF(Planning!$O26="Terminé","T",IF(Planning!$O26="En retard","R",IF(Planning!$J26="Oui","C","P")))),""))</f>
        <v/>
      </c>
      <c r="V26" s="34">
        <f>IF(OR(Planning!$C26="",Planning!$M26=""),"",IF(AND(Planning!$H26&lt;=V$7+4,Planning!$M26&gt;=V$7),IF(Planning!$G26=0,"◆",IF(Planning!$O26="Terminé","T",IF(Planning!$O26="En retard","R",IF(Planning!$J26="Oui","C","P")))),""))</f>
        <v/>
      </c>
      <c r="W26" s="34">
        <f>IF(OR(Planning!$C26="",Planning!$M26=""),"",IF(AND(Planning!$H26&lt;=W$7+4,Planning!$M26&gt;=W$7),IF(Planning!$G26=0,"◆",IF(Planning!$O26="Terminé","T",IF(Planning!$O26="En retard","R",IF(Planning!$J26="Oui","C","P")))),""))</f>
        <v/>
      </c>
      <c r="X26" s="34">
        <f>IF(OR(Planning!$C26="",Planning!$M26=""),"",IF(AND(Planning!$H26&lt;=X$7+4,Planning!$M26&gt;=X$7),IF(Planning!$G26=0,"◆",IF(Planning!$O26="Terminé","T",IF(Planning!$O26="En retard","R",IF(Planning!$J26="Oui","C","P")))),""))</f>
        <v/>
      </c>
      <c r="Y26" s="34">
        <f>IF(OR(Planning!$C26="",Planning!$M26=""),"",IF(AND(Planning!$H26&lt;=Y$7+4,Planning!$M26&gt;=Y$7),IF(Planning!$G26=0,"◆",IF(Planning!$O26="Terminé","T",IF(Planning!$O26="En retard","R",IF(Planning!$J26="Oui","C","P")))),""))</f>
        <v/>
      </c>
      <c r="Z26" s="34">
        <f>IF(OR(Planning!$C26="",Planning!$M26=""),"",IF(AND(Planning!$H26&lt;=Z$7+4,Planning!$M26&gt;=Z$7),IF(Planning!$G26=0,"◆",IF(Planning!$O26="Terminé","T",IF(Planning!$O26="En retard","R",IF(Planning!$J26="Oui","C","P")))),""))</f>
        <v/>
      </c>
      <c r="AA26" s="34">
        <f>IF(OR(Planning!$C26="",Planning!$M26=""),"",IF(AND(Planning!$H26&lt;=AA$7+4,Planning!$M26&gt;=AA$7),IF(Planning!$G26=0,"◆",IF(Planning!$O26="Terminé","T",IF(Planning!$O26="En retard","R",IF(Planning!$J26="Oui","C","P")))),""))</f>
        <v/>
      </c>
      <c r="AB26" s="34">
        <f>IF(OR(Planning!$C26="",Planning!$M26=""),"",IF(AND(Planning!$H26&lt;=AB$7+4,Planning!$M26&gt;=AB$7),IF(Planning!$G26=0,"◆",IF(Planning!$O26="Terminé","T",IF(Planning!$O26="En retard","R",IF(Planning!$J26="Oui","C","P")))),""))</f>
        <v/>
      </c>
      <c r="AC26" s="34">
        <f>IF(OR(Planning!$C26="",Planning!$M26=""),"",IF(AND(Planning!$H26&lt;=AC$7+4,Planning!$M26&gt;=AC$7),IF(Planning!$G26=0,"◆",IF(Planning!$O26="Terminé","T",IF(Planning!$O26="En retard","R",IF(Planning!$J26="Oui","C","P")))),""))</f>
        <v/>
      </c>
      <c r="AD26" s="34">
        <f>IF(OR(Planning!$C26="",Planning!$M26=""),"",IF(AND(Planning!$H26&lt;=AD$7+4,Planning!$M26&gt;=AD$7),IF(Planning!$G26=0,"◆",IF(Planning!$O26="Terminé","T",IF(Planning!$O26="En retard","R",IF(Planning!$J26="Oui","C","P")))),""))</f>
        <v/>
      </c>
      <c r="AE26" s="34">
        <f>IF(OR(Planning!$C26="",Planning!$M26=""),"",IF(AND(Planning!$H26&lt;=AE$7+4,Planning!$M26&gt;=AE$7),IF(Planning!$G26=0,"◆",IF(Planning!$O26="Terminé","T",IF(Planning!$O26="En retard","R",IF(Planning!$J26="Oui","C","P")))),""))</f>
        <v/>
      </c>
      <c r="AF26" s="34">
        <f>IF(OR(Planning!$C26="",Planning!$M26=""),"",IF(AND(Planning!$H26&lt;=AF$7+4,Planning!$M26&gt;=AF$7),IF(Planning!$G26=0,"◆",IF(Planning!$O26="Terminé","T",IF(Planning!$O26="En retard","R",IF(Planning!$J26="Oui","C","P")))),""))</f>
        <v/>
      </c>
      <c r="AG26" s="34">
        <f>IF(OR(Planning!$C26="",Planning!$M26=""),"",IF(AND(Planning!$H26&lt;=AG$7+4,Planning!$M26&gt;=AG$7),IF(Planning!$G26=0,"◆",IF(Planning!$O26="Terminé","T",IF(Planning!$O26="En retard","R",IF(Planning!$J26="Oui","C","P")))),""))</f>
        <v/>
      </c>
      <c r="AH26" s="34">
        <f>IF(OR(Planning!$C26="",Planning!$M26=""),"",IF(AND(Planning!$H26&lt;=AH$7+4,Planning!$M26&gt;=AH$7),IF(Planning!$G26=0,"◆",IF(Planning!$O26="Terminé","T",IF(Planning!$O26="En retard","R",IF(Planning!$J26="Oui","C","P")))),""))</f>
        <v/>
      </c>
      <c r="AI26" s="34">
        <f>IF(OR(Planning!$C26="",Planning!$M26=""),"",IF(AND(Planning!$H26&lt;=AI$7+4,Planning!$M26&gt;=AI$7),IF(Planning!$G26=0,"◆",IF(Planning!$O26="Terminé","T",IF(Planning!$O26="En retard","R",IF(Planning!$J26="Oui","C","P")))),""))</f>
        <v/>
      </c>
      <c r="AJ26" s="34">
        <f>IF(OR(Planning!$C26="",Planning!$M26=""),"",IF(AND(Planning!$H26&lt;=AJ$7+4,Planning!$M26&gt;=AJ$7),IF(Planning!$G26=0,"◆",IF(Planning!$O26="Terminé","T",IF(Planning!$O26="En retard","R",IF(Planning!$J26="Oui","C","P")))),""))</f>
        <v/>
      </c>
      <c r="AK26" s="34">
        <f>IF(OR(Planning!$C26="",Planning!$M26=""),"",IF(AND(Planning!$H26&lt;=AK$7+4,Planning!$M26&gt;=AK$7),IF(Planning!$G26=0,"◆",IF(Planning!$O26="Terminé","T",IF(Planning!$O26="En retard","R",IF(Planning!$J26="Oui","C","P")))),""))</f>
        <v/>
      </c>
      <c r="AL26" s="34">
        <f>IF(OR(Planning!$C26="",Planning!$M26=""),"",IF(AND(Planning!$H26&lt;=AL$7+4,Planning!$M26&gt;=AL$7),IF(Planning!$G26=0,"◆",IF(Planning!$O26="Terminé","T",IF(Planning!$O26="En retard","R",IF(Planning!$J26="Oui","C","P")))),""))</f>
        <v/>
      </c>
      <c r="AM26" s="34">
        <f>IF(OR(Planning!$C26="",Planning!$M26=""),"",IF(AND(Planning!$H26&lt;=AM$7+4,Planning!$M26&gt;=AM$7),IF(Planning!$G26=0,"◆",IF(Planning!$O26="Terminé","T",IF(Planning!$O26="En retard","R",IF(Planning!$J26="Oui","C","P")))),""))</f>
        <v/>
      </c>
      <c r="AN26" s="34">
        <f>IF(OR(Planning!$C26="",Planning!$M26=""),"",IF(AND(Planning!$H26&lt;=AN$7+4,Planning!$M26&gt;=AN$7),IF(Planning!$G26=0,"◆",IF(Planning!$O26="Terminé","T",IF(Planning!$O26="En retard","R",IF(Planning!$J26="Oui","C","P")))),""))</f>
        <v/>
      </c>
      <c r="AO26" s="34">
        <f>IF(OR(Planning!$C26="",Planning!$M26=""),"",IF(AND(Planning!$H26&lt;=AO$7+4,Planning!$M26&gt;=AO$7),IF(Planning!$G26=0,"◆",IF(Planning!$O26="Terminé","T",IF(Planning!$O26="En retard","R",IF(Planning!$J26="Oui","C","P")))),""))</f>
        <v/>
      </c>
      <c r="AP26" s="34">
        <f>IF(OR(Planning!$C26="",Planning!$M26=""),"",IF(AND(Planning!$H26&lt;=AP$7+4,Planning!$M26&gt;=AP$7),IF(Planning!$G26=0,"◆",IF(Planning!$O26="Terminé","T",IF(Planning!$O26="En retard","R",IF(Planning!$J26="Oui","C","P")))),""))</f>
        <v/>
      </c>
      <c r="AQ26" s="34">
        <f>IF(OR(Planning!$C26="",Planning!$M26=""),"",IF(AND(Planning!$H26&lt;=AQ$7+4,Planning!$M26&gt;=AQ$7),IF(Planning!$G26=0,"◆",IF(Planning!$O26="Terminé","T",IF(Planning!$O26="En retard","R",IF(Planning!$J26="Oui","C","P")))),""))</f>
        <v/>
      </c>
    </row>
    <row r="27">
      <c r="A27" s="33">
        <f>IF(Planning!$C27="","",Planning!A27)</f>
        <v/>
      </c>
      <c r="B27" s="33">
        <f>IF(Planning!$C27="","",Planning!C27)</f>
        <v/>
      </c>
      <c r="C27" s="33">
        <f>IF(Planning!$C27="","",Planning!D27)</f>
        <v/>
      </c>
      <c r="D27" s="34">
        <f>IF(OR(Planning!$C27="",Planning!$M27=""),"",IF(AND(Planning!$H27&lt;=D$7+4,Planning!$M27&gt;=D$7),IF(Planning!$G27=0,"◆",IF(Planning!$O27="Terminé","T",IF(Planning!$O27="En retard","R",IF(Planning!$J27="Oui","C","P")))),""))</f>
        <v/>
      </c>
      <c r="E27" s="34">
        <f>IF(OR(Planning!$C27="",Planning!$M27=""),"",IF(AND(Planning!$H27&lt;=E$7+4,Planning!$M27&gt;=E$7),IF(Planning!$G27=0,"◆",IF(Planning!$O27="Terminé","T",IF(Planning!$O27="En retard","R",IF(Planning!$J27="Oui","C","P")))),""))</f>
        <v/>
      </c>
      <c r="F27" s="34">
        <f>IF(OR(Planning!$C27="",Planning!$M27=""),"",IF(AND(Planning!$H27&lt;=F$7+4,Planning!$M27&gt;=F$7),IF(Planning!$G27=0,"◆",IF(Planning!$O27="Terminé","T",IF(Planning!$O27="En retard","R",IF(Planning!$J27="Oui","C","P")))),""))</f>
        <v/>
      </c>
      <c r="G27" s="34">
        <f>IF(OR(Planning!$C27="",Planning!$M27=""),"",IF(AND(Planning!$H27&lt;=G$7+4,Planning!$M27&gt;=G$7),IF(Planning!$G27=0,"◆",IF(Planning!$O27="Terminé","T",IF(Planning!$O27="En retard","R",IF(Planning!$J27="Oui","C","P")))),""))</f>
        <v/>
      </c>
      <c r="H27" s="34">
        <f>IF(OR(Planning!$C27="",Planning!$M27=""),"",IF(AND(Planning!$H27&lt;=H$7+4,Planning!$M27&gt;=H$7),IF(Planning!$G27=0,"◆",IF(Planning!$O27="Terminé","T",IF(Planning!$O27="En retard","R",IF(Planning!$J27="Oui","C","P")))),""))</f>
        <v/>
      </c>
      <c r="I27" s="34">
        <f>IF(OR(Planning!$C27="",Planning!$M27=""),"",IF(AND(Planning!$H27&lt;=I$7+4,Planning!$M27&gt;=I$7),IF(Planning!$G27=0,"◆",IF(Planning!$O27="Terminé","T",IF(Planning!$O27="En retard","R",IF(Planning!$J27="Oui","C","P")))),""))</f>
        <v/>
      </c>
      <c r="J27" s="34">
        <f>IF(OR(Planning!$C27="",Planning!$M27=""),"",IF(AND(Planning!$H27&lt;=J$7+4,Planning!$M27&gt;=J$7),IF(Planning!$G27=0,"◆",IF(Planning!$O27="Terminé","T",IF(Planning!$O27="En retard","R",IF(Planning!$J27="Oui","C","P")))),""))</f>
        <v/>
      </c>
      <c r="K27" s="34">
        <f>IF(OR(Planning!$C27="",Planning!$M27=""),"",IF(AND(Planning!$H27&lt;=K$7+4,Planning!$M27&gt;=K$7),IF(Planning!$G27=0,"◆",IF(Planning!$O27="Terminé","T",IF(Planning!$O27="En retard","R",IF(Planning!$J27="Oui","C","P")))),""))</f>
        <v/>
      </c>
      <c r="L27" s="34">
        <f>IF(OR(Planning!$C27="",Planning!$M27=""),"",IF(AND(Planning!$H27&lt;=L$7+4,Planning!$M27&gt;=L$7),IF(Planning!$G27=0,"◆",IF(Planning!$O27="Terminé","T",IF(Planning!$O27="En retard","R",IF(Planning!$J27="Oui","C","P")))),""))</f>
        <v/>
      </c>
      <c r="M27" s="34">
        <f>IF(OR(Planning!$C27="",Planning!$M27=""),"",IF(AND(Planning!$H27&lt;=M$7+4,Planning!$M27&gt;=M$7),IF(Planning!$G27=0,"◆",IF(Planning!$O27="Terminé","T",IF(Planning!$O27="En retard","R",IF(Planning!$J27="Oui","C","P")))),""))</f>
        <v/>
      </c>
      <c r="N27" s="34">
        <f>IF(OR(Planning!$C27="",Planning!$M27=""),"",IF(AND(Planning!$H27&lt;=N$7+4,Planning!$M27&gt;=N$7),IF(Planning!$G27=0,"◆",IF(Planning!$O27="Terminé","T",IF(Planning!$O27="En retard","R",IF(Planning!$J27="Oui","C","P")))),""))</f>
        <v/>
      </c>
      <c r="O27" s="34">
        <f>IF(OR(Planning!$C27="",Planning!$M27=""),"",IF(AND(Planning!$H27&lt;=O$7+4,Planning!$M27&gt;=O$7),IF(Planning!$G27=0,"◆",IF(Planning!$O27="Terminé","T",IF(Planning!$O27="En retard","R",IF(Planning!$J27="Oui","C","P")))),""))</f>
        <v/>
      </c>
      <c r="P27" s="34">
        <f>IF(OR(Planning!$C27="",Planning!$M27=""),"",IF(AND(Planning!$H27&lt;=P$7+4,Planning!$M27&gt;=P$7),IF(Planning!$G27=0,"◆",IF(Planning!$O27="Terminé","T",IF(Planning!$O27="En retard","R",IF(Planning!$J27="Oui","C","P")))),""))</f>
        <v/>
      </c>
      <c r="Q27" s="34">
        <f>IF(OR(Planning!$C27="",Planning!$M27=""),"",IF(AND(Planning!$H27&lt;=Q$7+4,Planning!$M27&gt;=Q$7),IF(Planning!$G27=0,"◆",IF(Planning!$O27="Terminé","T",IF(Planning!$O27="En retard","R",IF(Planning!$J27="Oui","C","P")))),""))</f>
        <v/>
      </c>
      <c r="R27" s="34">
        <f>IF(OR(Planning!$C27="",Planning!$M27=""),"",IF(AND(Planning!$H27&lt;=R$7+4,Planning!$M27&gt;=R$7),IF(Planning!$G27=0,"◆",IF(Planning!$O27="Terminé","T",IF(Planning!$O27="En retard","R",IF(Planning!$J27="Oui","C","P")))),""))</f>
        <v/>
      </c>
      <c r="S27" s="34">
        <f>IF(OR(Planning!$C27="",Planning!$M27=""),"",IF(AND(Planning!$H27&lt;=S$7+4,Planning!$M27&gt;=S$7),IF(Planning!$G27=0,"◆",IF(Planning!$O27="Terminé","T",IF(Planning!$O27="En retard","R",IF(Planning!$J27="Oui","C","P")))),""))</f>
        <v/>
      </c>
      <c r="T27" s="34">
        <f>IF(OR(Planning!$C27="",Planning!$M27=""),"",IF(AND(Planning!$H27&lt;=T$7+4,Planning!$M27&gt;=T$7),IF(Planning!$G27=0,"◆",IF(Planning!$O27="Terminé","T",IF(Planning!$O27="En retard","R",IF(Planning!$J27="Oui","C","P")))),""))</f>
        <v/>
      </c>
      <c r="U27" s="34">
        <f>IF(OR(Planning!$C27="",Planning!$M27=""),"",IF(AND(Planning!$H27&lt;=U$7+4,Planning!$M27&gt;=U$7),IF(Planning!$G27=0,"◆",IF(Planning!$O27="Terminé","T",IF(Planning!$O27="En retard","R",IF(Planning!$J27="Oui","C","P")))),""))</f>
        <v/>
      </c>
      <c r="V27" s="34">
        <f>IF(OR(Planning!$C27="",Planning!$M27=""),"",IF(AND(Planning!$H27&lt;=V$7+4,Planning!$M27&gt;=V$7),IF(Planning!$G27=0,"◆",IF(Planning!$O27="Terminé","T",IF(Planning!$O27="En retard","R",IF(Planning!$J27="Oui","C","P")))),""))</f>
        <v/>
      </c>
      <c r="W27" s="34">
        <f>IF(OR(Planning!$C27="",Planning!$M27=""),"",IF(AND(Planning!$H27&lt;=W$7+4,Planning!$M27&gt;=W$7),IF(Planning!$G27=0,"◆",IF(Planning!$O27="Terminé","T",IF(Planning!$O27="En retard","R",IF(Planning!$J27="Oui","C","P")))),""))</f>
        <v/>
      </c>
      <c r="X27" s="34">
        <f>IF(OR(Planning!$C27="",Planning!$M27=""),"",IF(AND(Planning!$H27&lt;=X$7+4,Planning!$M27&gt;=X$7),IF(Planning!$G27=0,"◆",IF(Planning!$O27="Terminé","T",IF(Planning!$O27="En retard","R",IF(Planning!$J27="Oui","C","P")))),""))</f>
        <v/>
      </c>
      <c r="Y27" s="34">
        <f>IF(OR(Planning!$C27="",Planning!$M27=""),"",IF(AND(Planning!$H27&lt;=Y$7+4,Planning!$M27&gt;=Y$7),IF(Planning!$G27=0,"◆",IF(Planning!$O27="Terminé","T",IF(Planning!$O27="En retard","R",IF(Planning!$J27="Oui","C","P")))),""))</f>
        <v/>
      </c>
      <c r="Z27" s="34">
        <f>IF(OR(Planning!$C27="",Planning!$M27=""),"",IF(AND(Planning!$H27&lt;=Z$7+4,Planning!$M27&gt;=Z$7),IF(Planning!$G27=0,"◆",IF(Planning!$O27="Terminé","T",IF(Planning!$O27="En retard","R",IF(Planning!$J27="Oui","C","P")))),""))</f>
        <v/>
      </c>
      <c r="AA27" s="34">
        <f>IF(OR(Planning!$C27="",Planning!$M27=""),"",IF(AND(Planning!$H27&lt;=AA$7+4,Planning!$M27&gt;=AA$7),IF(Planning!$G27=0,"◆",IF(Planning!$O27="Terminé","T",IF(Planning!$O27="En retard","R",IF(Planning!$J27="Oui","C","P")))),""))</f>
        <v/>
      </c>
      <c r="AB27" s="34">
        <f>IF(OR(Planning!$C27="",Planning!$M27=""),"",IF(AND(Planning!$H27&lt;=AB$7+4,Planning!$M27&gt;=AB$7),IF(Planning!$G27=0,"◆",IF(Planning!$O27="Terminé","T",IF(Planning!$O27="En retard","R",IF(Planning!$J27="Oui","C","P")))),""))</f>
        <v/>
      </c>
      <c r="AC27" s="34">
        <f>IF(OR(Planning!$C27="",Planning!$M27=""),"",IF(AND(Planning!$H27&lt;=AC$7+4,Planning!$M27&gt;=AC$7),IF(Planning!$G27=0,"◆",IF(Planning!$O27="Terminé","T",IF(Planning!$O27="En retard","R",IF(Planning!$J27="Oui","C","P")))),""))</f>
        <v/>
      </c>
      <c r="AD27" s="34">
        <f>IF(OR(Planning!$C27="",Planning!$M27=""),"",IF(AND(Planning!$H27&lt;=AD$7+4,Planning!$M27&gt;=AD$7),IF(Planning!$G27=0,"◆",IF(Planning!$O27="Terminé","T",IF(Planning!$O27="En retard","R",IF(Planning!$J27="Oui","C","P")))),""))</f>
        <v/>
      </c>
      <c r="AE27" s="34">
        <f>IF(OR(Planning!$C27="",Planning!$M27=""),"",IF(AND(Planning!$H27&lt;=AE$7+4,Planning!$M27&gt;=AE$7),IF(Planning!$G27=0,"◆",IF(Planning!$O27="Terminé","T",IF(Planning!$O27="En retard","R",IF(Planning!$J27="Oui","C","P")))),""))</f>
        <v/>
      </c>
      <c r="AF27" s="34">
        <f>IF(OR(Planning!$C27="",Planning!$M27=""),"",IF(AND(Planning!$H27&lt;=AF$7+4,Planning!$M27&gt;=AF$7),IF(Planning!$G27=0,"◆",IF(Planning!$O27="Terminé","T",IF(Planning!$O27="En retard","R",IF(Planning!$J27="Oui","C","P")))),""))</f>
        <v/>
      </c>
      <c r="AG27" s="34">
        <f>IF(OR(Planning!$C27="",Planning!$M27=""),"",IF(AND(Planning!$H27&lt;=AG$7+4,Planning!$M27&gt;=AG$7),IF(Planning!$G27=0,"◆",IF(Planning!$O27="Terminé","T",IF(Planning!$O27="En retard","R",IF(Planning!$J27="Oui","C","P")))),""))</f>
        <v/>
      </c>
      <c r="AH27" s="34">
        <f>IF(OR(Planning!$C27="",Planning!$M27=""),"",IF(AND(Planning!$H27&lt;=AH$7+4,Planning!$M27&gt;=AH$7),IF(Planning!$G27=0,"◆",IF(Planning!$O27="Terminé","T",IF(Planning!$O27="En retard","R",IF(Planning!$J27="Oui","C","P")))),""))</f>
        <v/>
      </c>
      <c r="AI27" s="34">
        <f>IF(OR(Planning!$C27="",Planning!$M27=""),"",IF(AND(Planning!$H27&lt;=AI$7+4,Planning!$M27&gt;=AI$7),IF(Planning!$G27=0,"◆",IF(Planning!$O27="Terminé","T",IF(Planning!$O27="En retard","R",IF(Planning!$J27="Oui","C","P")))),""))</f>
        <v/>
      </c>
      <c r="AJ27" s="34">
        <f>IF(OR(Planning!$C27="",Planning!$M27=""),"",IF(AND(Planning!$H27&lt;=AJ$7+4,Planning!$M27&gt;=AJ$7),IF(Planning!$G27=0,"◆",IF(Planning!$O27="Terminé","T",IF(Planning!$O27="En retard","R",IF(Planning!$J27="Oui","C","P")))),""))</f>
        <v/>
      </c>
      <c r="AK27" s="34">
        <f>IF(OR(Planning!$C27="",Planning!$M27=""),"",IF(AND(Planning!$H27&lt;=AK$7+4,Planning!$M27&gt;=AK$7),IF(Planning!$G27=0,"◆",IF(Planning!$O27="Terminé","T",IF(Planning!$O27="En retard","R",IF(Planning!$J27="Oui","C","P")))),""))</f>
        <v/>
      </c>
      <c r="AL27" s="34">
        <f>IF(OR(Planning!$C27="",Planning!$M27=""),"",IF(AND(Planning!$H27&lt;=AL$7+4,Planning!$M27&gt;=AL$7),IF(Planning!$G27=0,"◆",IF(Planning!$O27="Terminé","T",IF(Planning!$O27="En retard","R",IF(Planning!$J27="Oui","C","P")))),""))</f>
        <v/>
      </c>
      <c r="AM27" s="34">
        <f>IF(OR(Planning!$C27="",Planning!$M27=""),"",IF(AND(Planning!$H27&lt;=AM$7+4,Planning!$M27&gt;=AM$7),IF(Planning!$G27=0,"◆",IF(Planning!$O27="Terminé","T",IF(Planning!$O27="En retard","R",IF(Planning!$J27="Oui","C","P")))),""))</f>
        <v/>
      </c>
      <c r="AN27" s="34">
        <f>IF(OR(Planning!$C27="",Planning!$M27=""),"",IF(AND(Planning!$H27&lt;=AN$7+4,Planning!$M27&gt;=AN$7),IF(Planning!$G27=0,"◆",IF(Planning!$O27="Terminé","T",IF(Planning!$O27="En retard","R",IF(Planning!$J27="Oui","C","P")))),""))</f>
        <v/>
      </c>
      <c r="AO27" s="34">
        <f>IF(OR(Planning!$C27="",Planning!$M27=""),"",IF(AND(Planning!$H27&lt;=AO$7+4,Planning!$M27&gt;=AO$7),IF(Planning!$G27=0,"◆",IF(Planning!$O27="Terminé","T",IF(Planning!$O27="En retard","R",IF(Planning!$J27="Oui","C","P")))),""))</f>
        <v/>
      </c>
      <c r="AP27" s="34">
        <f>IF(OR(Planning!$C27="",Planning!$M27=""),"",IF(AND(Planning!$H27&lt;=AP$7+4,Planning!$M27&gt;=AP$7),IF(Planning!$G27=0,"◆",IF(Planning!$O27="Terminé","T",IF(Planning!$O27="En retard","R",IF(Planning!$J27="Oui","C","P")))),""))</f>
        <v/>
      </c>
      <c r="AQ27" s="34">
        <f>IF(OR(Planning!$C27="",Planning!$M27=""),"",IF(AND(Planning!$H27&lt;=AQ$7+4,Planning!$M27&gt;=AQ$7),IF(Planning!$G27=0,"◆",IF(Planning!$O27="Terminé","T",IF(Planning!$O27="En retard","R",IF(Planning!$J27="Oui","C","P")))),""))</f>
        <v/>
      </c>
    </row>
    <row r="28">
      <c r="A28" s="33">
        <f>IF(Planning!$C28="","",Planning!A28)</f>
        <v/>
      </c>
      <c r="B28" s="33">
        <f>IF(Planning!$C28="","",Planning!C28)</f>
        <v/>
      </c>
      <c r="C28" s="33">
        <f>IF(Planning!$C28="","",Planning!D28)</f>
        <v/>
      </c>
      <c r="D28" s="34">
        <f>IF(OR(Planning!$C28="",Planning!$M28=""),"",IF(AND(Planning!$H28&lt;=D$7+4,Planning!$M28&gt;=D$7),IF(Planning!$G28=0,"◆",IF(Planning!$O28="Terminé","T",IF(Planning!$O28="En retard","R",IF(Planning!$J28="Oui","C","P")))),""))</f>
        <v/>
      </c>
      <c r="E28" s="34">
        <f>IF(OR(Planning!$C28="",Planning!$M28=""),"",IF(AND(Planning!$H28&lt;=E$7+4,Planning!$M28&gt;=E$7),IF(Planning!$G28=0,"◆",IF(Planning!$O28="Terminé","T",IF(Planning!$O28="En retard","R",IF(Planning!$J28="Oui","C","P")))),""))</f>
        <v/>
      </c>
      <c r="F28" s="34">
        <f>IF(OR(Planning!$C28="",Planning!$M28=""),"",IF(AND(Planning!$H28&lt;=F$7+4,Planning!$M28&gt;=F$7),IF(Planning!$G28=0,"◆",IF(Planning!$O28="Terminé","T",IF(Planning!$O28="En retard","R",IF(Planning!$J28="Oui","C","P")))),""))</f>
        <v/>
      </c>
      <c r="G28" s="34">
        <f>IF(OR(Planning!$C28="",Planning!$M28=""),"",IF(AND(Planning!$H28&lt;=G$7+4,Planning!$M28&gt;=G$7),IF(Planning!$G28=0,"◆",IF(Planning!$O28="Terminé","T",IF(Planning!$O28="En retard","R",IF(Planning!$J28="Oui","C","P")))),""))</f>
        <v/>
      </c>
      <c r="H28" s="34">
        <f>IF(OR(Planning!$C28="",Planning!$M28=""),"",IF(AND(Planning!$H28&lt;=H$7+4,Planning!$M28&gt;=H$7),IF(Planning!$G28=0,"◆",IF(Planning!$O28="Terminé","T",IF(Planning!$O28="En retard","R",IF(Planning!$J28="Oui","C","P")))),""))</f>
        <v/>
      </c>
      <c r="I28" s="34">
        <f>IF(OR(Planning!$C28="",Planning!$M28=""),"",IF(AND(Planning!$H28&lt;=I$7+4,Planning!$M28&gt;=I$7),IF(Planning!$G28=0,"◆",IF(Planning!$O28="Terminé","T",IF(Planning!$O28="En retard","R",IF(Planning!$J28="Oui","C","P")))),""))</f>
        <v/>
      </c>
      <c r="J28" s="34">
        <f>IF(OR(Planning!$C28="",Planning!$M28=""),"",IF(AND(Planning!$H28&lt;=J$7+4,Planning!$M28&gt;=J$7),IF(Planning!$G28=0,"◆",IF(Planning!$O28="Terminé","T",IF(Planning!$O28="En retard","R",IF(Planning!$J28="Oui","C","P")))),""))</f>
        <v/>
      </c>
      <c r="K28" s="34">
        <f>IF(OR(Planning!$C28="",Planning!$M28=""),"",IF(AND(Planning!$H28&lt;=K$7+4,Planning!$M28&gt;=K$7),IF(Planning!$G28=0,"◆",IF(Planning!$O28="Terminé","T",IF(Planning!$O28="En retard","R",IF(Planning!$J28="Oui","C","P")))),""))</f>
        <v/>
      </c>
      <c r="L28" s="34">
        <f>IF(OR(Planning!$C28="",Planning!$M28=""),"",IF(AND(Planning!$H28&lt;=L$7+4,Planning!$M28&gt;=L$7),IF(Planning!$G28=0,"◆",IF(Planning!$O28="Terminé","T",IF(Planning!$O28="En retard","R",IF(Planning!$J28="Oui","C","P")))),""))</f>
        <v/>
      </c>
      <c r="M28" s="34">
        <f>IF(OR(Planning!$C28="",Planning!$M28=""),"",IF(AND(Planning!$H28&lt;=M$7+4,Planning!$M28&gt;=M$7),IF(Planning!$G28=0,"◆",IF(Planning!$O28="Terminé","T",IF(Planning!$O28="En retard","R",IF(Planning!$J28="Oui","C","P")))),""))</f>
        <v/>
      </c>
      <c r="N28" s="34">
        <f>IF(OR(Planning!$C28="",Planning!$M28=""),"",IF(AND(Planning!$H28&lt;=N$7+4,Planning!$M28&gt;=N$7),IF(Planning!$G28=0,"◆",IF(Planning!$O28="Terminé","T",IF(Planning!$O28="En retard","R",IF(Planning!$J28="Oui","C","P")))),""))</f>
        <v/>
      </c>
      <c r="O28" s="34">
        <f>IF(OR(Planning!$C28="",Planning!$M28=""),"",IF(AND(Planning!$H28&lt;=O$7+4,Planning!$M28&gt;=O$7),IF(Planning!$G28=0,"◆",IF(Planning!$O28="Terminé","T",IF(Planning!$O28="En retard","R",IF(Planning!$J28="Oui","C","P")))),""))</f>
        <v/>
      </c>
      <c r="P28" s="34">
        <f>IF(OR(Planning!$C28="",Planning!$M28=""),"",IF(AND(Planning!$H28&lt;=P$7+4,Planning!$M28&gt;=P$7),IF(Planning!$G28=0,"◆",IF(Planning!$O28="Terminé","T",IF(Planning!$O28="En retard","R",IF(Planning!$J28="Oui","C","P")))),""))</f>
        <v/>
      </c>
      <c r="Q28" s="34">
        <f>IF(OR(Planning!$C28="",Planning!$M28=""),"",IF(AND(Planning!$H28&lt;=Q$7+4,Planning!$M28&gt;=Q$7),IF(Planning!$G28=0,"◆",IF(Planning!$O28="Terminé","T",IF(Planning!$O28="En retard","R",IF(Planning!$J28="Oui","C","P")))),""))</f>
        <v/>
      </c>
      <c r="R28" s="34">
        <f>IF(OR(Planning!$C28="",Planning!$M28=""),"",IF(AND(Planning!$H28&lt;=R$7+4,Planning!$M28&gt;=R$7),IF(Planning!$G28=0,"◆",IF(Planning!$O28="Terminé","T",IF(Planning!$O28="En retard","R",IF(Planning!$J28="Oui","C","P")))),""))</f>
        <v/>
      </c>
      <c r="S28" s="34">
        <f>IF(OR(Planning!$C28="",Planning!$M28=""),"",IF(AND(Planning!$H28&lt;=S$7+4,Planning!$M28&gt;=S$7),IF(Planning!$G28=0,"◆",IF(Planning!$O28="Terminé","T",IF(Planning!$O28="En retard","R",IF(Planning!$J28="Oui","C","P")))),""))</f>
        <v/>
      </c>
      <c r="T28" s="34">
        <f>IF(OR(Planning!$C28="",Planning!$M28=""),"",IF(AND(Planning!$H28&lt;=T$7+4,Planning!$M28&gt;=T$7),IF(Planning!$G28=0,"◆",IF(Planning!$O28="Terminé","T",IF(Planning!$O28="En retard","R",IF(Planning!$J28="Oui","C","P")))),""))</f>
        <v/>
      </c>
      <c r="U28" s="34">
        <f>IF(OR(Planning!$C28="",Planning!$M28=""),"",IF(AND(Planning!$H28&lt;=U$7+4,Planning!$M28&gt;=U$7),IF(Planning!$G28=0,"◆",IF(Planning!$O28="Terminé","T",IF(Planning!$O28="En retard","R",IF(Planning!$J28="Oui","C","P")))),""))</f>
        <v/>
      </c>
      <c r="V28" s="34">
        <f>IF(OR(Planning!$C28="",Planning!$M28=""),"",IF(AND(Planning!$H28&lt;=V$7+4,Planning!$M28&gt;=V$7),IF(Planning!$G28=0,"◆",IF(Planning!$O28="Terminé","T",IF(Planning!$O28="En retard","R",IF(Planning!$J28="Oui","C","P")))),""))</f>
        <v/>
      </c>
      <c r="W28" s="34">
        <f>IF(OR(Planning!$C28="",Planning!$M28=""),"",IF(AND(Planning!$H28&lt;=W$7+4,Planning!$M28&gt;=W$7),IF(Planning!$G28=0,"◆",IF(Planning!$O28="Terminé","T",IF(Planning!$O28="En retard","R",IF(Planning!$J28="Oui","C","P")))),""))</f>
        <v/>
      </c>
      <c r="X28" s="34">
        <f>IF(OR(Planning!$C28="",Planning!$M28=""),"",IF(AND(Planning!$H28&lt;=X$7+4,Planning!$M28&gt;=X$7),IF(Planning!$G28=0,"◆",IF(Planning!$O28="Terminé","T",IF(Planning!$O28="En retard","R",IF(Planning!$J28="Oui","C","P")))),""))</f>
        <v/>
      </c>
      <c r="Y28" s="34">
        <f>IF(OR(Planning!$C28="",Planning!$M28=""),"",IF(AND(Planning!$H28&lt;=Y$7+4,Planning!$M28&gt;=Y$7),IF(Planning!$G28=0,"◆",IF(Planning!$O28="Terminé","T",IF(Planning!$O28="En retard","R",IF(Planning!$J28="Oui","C","P")))),""))</f>
        <v/>
      </c>
      <c r="Z28" s="34">
        <f>IF(OR(Planning!$C28="",Planning!$M28=""),"",IF(AND(Planning!$H28&lt;=Z$7+4,Planning!$M28&gt;=Z$7),IF(Planning!$G28=0,"◆",IF(Planning!$O28="Terminé","T",IF(Planning!$O28="En retard","R",IF(Planning!$J28="Oui","C","P")))),""))</f>
        <v/>
      </c>
      <c r="AA28" s="34">
        <f>IF(OR(Planning!$C28="",Planning!$M28=""),"",IF(AND(Planning!$H28&lt;=AA$7+4,Planning!$M28&gt;=AA$7),IF(Planning!$G28=0,"◆",IF(Planning!$O28="Terminé","T",IF(Planning!$O28="En retard","R",IF(Planning!$J28="Oui","C","P")))),""))</f>
        <v/>
      </c>
      <c r="AB28" s="34">
        <f>IF(OR(Planning!$C28="",Planning!$M28=""),"",IF(AND(Planning!$H28&lt;=AB$7+4,Planning!$M28&gt;=AB$7),IF(Planning!$G28=0,"◆",IF(Planning!$O28="Terminé","T",IF(Planning!$O28="En retard","R",IF(Planning!$J28="Oui","C","P")))),""))</f>
        <v/>
      </c>
      <c r="AC28" s="34">
        <f>IF(OR(Planning!$C28="",Planning!$M28=""),"",IF(AND(Planning!$H28&lt;=AC$7+4,Planning!$M28&gt;=AC$7),IF(Planning!$G28=0,"◆",IF(Planning!$O28="Terminé","T",IF(Planning!$O28="En retard","R",IF(Planning!$J28="Oui","C","P")))),""))</f>
        <v/>
      </c>
      <c r="AD28" s="34">
        <f>IF(OR(Planning!$C28="",Planning!$M28=""),"",IF(AND(Planning!$H28&lt;=AD$7+4,Planning!$M28&gt;=AD$7),IF(Planning!$G28=0,"◆",IF(Planning!$O28="Terminé","T",IF(Planning!$O28="En retard","R",IF(Planning!$J28="Oui","C","P")))),""))</f>
        <v/>
      </c>
      <c r="AE28" s="34">
        <f>IF(OR(Planning!$C28="",Planning!$M28=""),"",IF(AND(Planning!$H28&lt;=AE$7+4,Planning!$M28&gt;=AE$7),IF(Planning!$G28=0,"◆",IF(Planning!$O28="Terminé","T",IF(Planning!$O28="En retard","R",IF(Planning!$J28="Oui","C","P")))),""))</f>
        <v/>
      </c>
      <c r="AF28" s="34">
        <f>IF(OR(Planning!$C28="",Planning!$M28=""),"",IF(AND(Planning!$H28&lt;=AF$7+4,Planning!$M28&gt;=AF$7),IF(Planning!$G28=0,"◆",IF(Planning!$O28="Terminé","T",IF(Planning!$O28="En retard","R",IF(Planning!$J28="Oui","C","P")))),""))</f>
        <v/>
      </c>
      <c r="AG28" s="34">
        <f>IF(OR(Planning!$C28="",Planning!$M28=""),"",IF(AND(Planning!$H28&lt;=AG$7+4,Planning!$M28&gt;=AG$7),IF(Planning!$G28=0,"◆",IF(Planning!$O28="Terminé","T",IF(Planning!$O28="En retard","R",IF(Planning!$J28="Oui","C","P")))),""))</f>
        <v/>
      </c>
      <c r="AH28" s="34">
        <f>IF(OR(Planning!$C28="",Planning!$M28=""),"",IF(AND(Planning!$H28&lt;=AH$7+4,Planning!$M28&gt;=AH$7),IF(Planning!$G28=0,"◆",IF(Planning!$O28="Terminé","T",IF(Planning!$O28="En retard","R",IF(Planning!$J28="Oui","C","P")))),""))</f>
        <v/>
      </c>
      <c r="AI28" s="34">
        <f>IF(OR(Planning!$C28="",Planning!$M28=""),"",IF(AND(Planning!$H28&lt;=AI$7+4,Planning!$M28&gt;=AI$7),IF(Planning!$G28=0,"◆",IF(Planning!$O28="Terminé","T",IF(Planning!$O28="En retard","R",IF(Planning!$J28="Oui","C","P")))),""))</f>
        <v/>
      </c>
      <c r="AJ28" s="34">
        <f>IF(OR(Planning!$C28="",Planning!$M28=""),"",IF(AND(Planning!$H28&lt;=AJ$7+4,Planning!$M28&gt;=AJ$7),IF(Planning!$G28=0,"◆",IF(Planning!$O28="Terminé","T",IF(Planning!$O28="En retard","R",IF(Planning!$J28="Oui","C","P")))),""))</f>
        <v/>
      </c>
      <c r="AK28" s="34">
        <f>IF(OR(Planning!$C28="",Planning!$M28=""),"",IF(AND(Planning!$H28&lt;=AK$7+4,Planning!$M28&gt;=AK$7),IF(Planning!$G28=0,"◆",IF(Planning!$O28="Terminé","T",IF(Planning!$O28="En retard","R",IF(Planning!$J28="Oui","C","P")))),""))</f>
        <v/>
      </c>
      <c r="AL28" s="34">
        <f>IF(OR(Planning!$C28="",Planning!$M28=""),"",IF(AND(Planning!$H28&lt;=AL$7+4,Planning!$M28&gt;=AL$7),IF(Planning!$G28=0,"◆",IF(Planning!$O28="Terminé","T",IF(Planning!$O28="En retard","R",IF(Planning!$J28="Oui","C","P")))),""))</f>
        <v/>
      </c>
      <c r="AM28" s="34">
        <f>IF(OR(Planning!$C28="",Planning!$M28=""),"",IF(AND(Planning!$H28&lt;=AM$7+4,Planning!$M28&gt;=AM$7),IF(Planning!$G28=0,"◆",IF(Planning!$O28="Terminé","T",IF(Planning!$O28="En retard","R",IF(Planning!$J28="Oui","C","P")))),""))</f>
        <v/>
      </c>
      <c r="AN28" s="34">
        <f>IF(OR(Planning!$C28="",Planning!$M28=""),"",IF(AND(Planning!$H28&lt;=AN$7+4,Planning!$M28&gt;=AN$7),IF(Planning!$G28=0,"◆",IF(Planning!$O28="Terminé","T",IF(Planning!$O28="En retard","R",IF(Planning!$J28="Oui","C","P")))),""))</f>
        <v/>
      </c>
      <c r="AO28" s="34">
        <f>IF(OR(Planning!$C28="",Planning!$M28=""),"",IF(AND(Planning!$H28&lt;=AO$7+4,Planning!$M28&gt;=AO$7),IF(Planning!$G28=0,"◆",IF(Planning!$O28="Terminé","T",IF(Planning!$O28="En retard","R",IF(Planning!$J28="Oui","C","P")))),""))</f>
        <v/>
      </c>
      <c r="AP28" s="34">
        <f>IF(OR(Planning!$C28="",Planning!$M28=""),"",IF(AND(Planning!$H28&lt;=AP$7+4,Planning!$M28&gt;=AP$7),IF(Planning!$G28=0,"◆",IF(Planning!$O28="Terminé","T",IF(Planning!$O28="En retard","R",IF(Planning!$J28="Oui","C","P")))),""))</f>
        <v/>
      </c>
      <c r="AQ28" s="34">
        <f>IF(OR(Planning!$C28="",Planning!$M28=""),"",IF(AND(Planning!$H28&lt;=AQ$7+4,Planning!$M28&gt;=AQ$7),IF(Planning!$G28=0,"◆",IF(Planning!$O28="Terminé","T",IF(Planning!$O28="En retard","R",IF(Planning!$J28="Oui","C","P")))),""))</f>
        <v/>
      </c>
    </row>
    <row r="29">
      <c r="A29" s="33">
        <f>IF(Planning!$C29="","",Planning!A29)</f>
        <v/>
      </c>
      <c r="B29" s="33">
        <f>IF(Planning!$C29="","",Planning!C29)</f>
        <v/>
      </c>
      <c r="C29" s="33">
        <f>IF(Planning!$C29="","",Planning!D29)</f>
        <v/>
      </c>
      <c r="D29" s="34">
        <f>IF(OR(Planning!$C29="",Planning!$M29=""),"",IF(AND(Planning!$H29&lt;=D$7+4,Planning!$M29&gt;=D$7),IF(Planning!$G29=0,"◆",IF(Planning!$O29="Terminé","T",IF(Planning!$O29="En retard","R",IF(Planning!$J29="Oui","C","P")))),""))</f>
        <v/>
      </c>
      <c r="E29" s="34">
        <f>IF(OR(Planning!$C29="",Planning!$M29=""),"",IF(AND(Planning!$H29&lt;=E$7+4,Planning!$M29&gt;=E$7),IF(Planning!$G29=0,"◆",IF(Planning!$O29="Terminé","T",IF(Planning!$O29="En retard","R",IF(Planning!$J29="Oui","C","P")))),""))</f>
        <v/>
      </c>
      <c r="F29" s="34">
        <f>IF(OR(Planning!$C29="",Planning!$M29=""),"",IF(AND(Planning!$H29&lt;=F$7+4,Planning!$M29&gt;=F$7),IF(Planning!$G29=0,"◆",IF(Planning!$O29="Terminé","T",IF(Planning!$O29="En retard","R",IF(Planning!$J29="Oui","C","P")))),""))</f>
        <v/>
      </c>
      <c r="G29" s="34">
        <f>IF(OR(Planning!$C29="",Planning!$M29=""),"",IF(AND(Planning!$H29&lt;=G$7+4,Planning!$M29&gt;=G$7),IF(Planning!$G29=0,"◆",IF(Planning!$O29="Terminé","T",IF(Planning!$O29="En retard","R",IF(Planning!$J29="Oui","C","P")))),""))</f>
        <v/>
      </c>
      <c r="H29" s="34">
        <f>IF(OR(Planning!$C29="",Planning!$M29=""),"",IF(AND(Planning!$H29&lt;=H$7+4,Planning!$M29&gt;=H$7),IF(Planning!$G29=0,"◆",IF(Planning!$O29="Terminé","T",IF(Planning!$O29="En retard","R",IF(Planning!$J29="Oui","C","P")))),""))</f>
        <v/>
      </c>
      <c r="I29" s="34">
        <f>IF(OR(Planning!$C29="",Planning!$M29=""),"",IF(AND(Planning!$H29&lt;=I$7+4,Planning!$M29&gt;=I$7),IF(Planning!$G29=0,"◆",IF(Planning!$O29="Terminé","T",IF(Planning!$O29="En retard","R",IF(Planning!$J29="Oui","C","P")))),""))</f>
        <v/>
      </c>
      <c r="J29" s="34">
        <f>IF(OR(Planning!$C29="",Planning!$M29=""),"",IF(AND(Planning!$H29&lt;=J$7+4,Planning!$M29&gt;=J$7),IF(Planning!$G29=0,"◆",IF(Planning!$O29="Terminé","T",IF(Planning!$O29="En retard","R",IF(Planning!$J29="Oui","C","P")))),""))</f>
        <v/>
      </c>
      <c r="K29" s="34">
        <f>IF(OR(Planning!$C29="",Planning!$M29=""),"",IF(AND(Planning!$H29&lt;=K$7+4,Planning!$M29&gt;=K$7),IF(Planning!$G29=0,"◆",IF(Planning!$O29="Terminé","T",IF(Planning!$O29="En retard","R",IF(Planning!$J29="Oui","C","P")))),""))</f>
        <v/>
      </c>
      <c r="L29" s="34">
        <f>IF(OR(Planning!$C29="",Planning!$M29=""),"",IF(AND(Planning!$H29&lt;=L$7+4,Planning!$M29&gt;=L$7),IF(Planning!$G29=0,"◆",IF(Planning!$O29="Terminé","T",IF(Planning!$O29="En retard","R",IF(Planning!$J29="Oui","C","P")))),""))</f>
        <v/>
      </c>
      <c r="M29" s="34">
        <f>IF(OR(Planning!$C29="",Planning!$M29=""),"",IF(AND(Planning!$H29&lt;=M$7+4,Planning!$M29&gt;=M$7),IF(Planning!$G29=0,"◆",IF(Planning!$O29="Terminé","T",IF(Planning!$O29="En retard","R",IF(Planning!$J29="Oui","C","P")))),""))</f>
        <v/>
      </c>
      <c r="N29" s="34">
        <f>IF(OR(Planning!$C29="",Planning!$M29=""),"",IF(AND(Planning!$H29&lt;=N$7+4,Planning!$M29&gt;=N$7),IF(Planning!$G29=0,"◆",IF(Planning!$O29="Terminé","T",IF(Planning!$O29="En retard","R",IF(Planning!$J29="Oui","C","P")))),""))</f>
        <v/>
      </c>
      <c r="O29" s="34">
        <f>IF(OR(Planning!$C29="",Planning!$M29=""),"",IF(AND(Planning!$H29&lt;=O$7+4,Planning!$M29&gt;=O$7),IF(Planning!$G29=0,"◆",IF(Planning!$O29="Terminé","T",IF(Planning!$O29="En retard","R",IF(Planning!$J29="Oui","C","P")))),""))</f>
        <v/>
      </c>
      <c r="P29" s="34">
        <f>IF(OR(Planning!$C29="",Planning!$M29=""),"",IF(AND(Planning!$H29&lt;=P$7+4,Planning!$M29&gt;=P$7),IF(Planning!$G29=0,"◆",IF(Planning!$O29="Terminé","T",IF(Planning!$O29="En retard","R",IF(Planning!$J29="Oui","C","P")))),""))</f>
        <v/>
      </c>
      <c r="Q29" s="34">
        <f>IF(OR(Planning!$C29="",Planning!$M29=""),"",IF(AND(Planning!$H29&lt;=Q$7+4,Planning!$M29&gt;=Q$7),IF(Planning!$G29=0,"◆",IF(Planning!$O29="Terminé","T",IF(Planning!$O29="En retard","R",IF(Planning!$J29="Oui","C","P")))),""))</f>
        <v/>
      </c>
      <c r="R29" s="34">
        <f>IF(OR(Planning!$C29="",Planning!$M29=""),"",IF(AND(Planning!$H29&lt;=R$7+4,Planning!$M29&gt;=R$7),IF(Planning!$G29=0,"◆",IF(Planning!$O29="Terminé","T",IF(Planning!$O29="En retard","R",IF(Planning!$J29="Oui","C","P")))),""))</f>
        <v/>
      </c>
      <c r="S29" s="34">
        <f>IF(OR(Planning!$C29="",Planning!$M29=""),"",IF(AND(Planning!$H29&lt;=S$7+4,Planning!$M29&gt;=S$7),IF(Planning!$G29=0,"◆",IF(Planning!$O29="Terminé","T",IF(Planning!$O29="En retard","R",IF(Planning!$J29="Oui","C","P")))),""))</f>
        <v/>
      </c>
      <c r="T29" s="34">
        <f>IF(OR(Planning!$C29="",Planning!$M29=""),"",IF(AND(Planning!$H29&lt;=T$7+4,Planning!$M29&gt;=T$7),IF(Planning!$G29=0,"◆",IF(Planning!$O29="Terminé","T",IF(Planning!$O29="En retard","R",IF(Planning!$J29="Oui","C","P")))),""))</f>
        <v/>
      </c>
      <c r="U29" s="34">
        <f>IF(OR(Planning!$C29="",Planning!$M29=""),"",IF(AND(Planning!$H29&lt;=U$7+4,Planning!$M29&gt;=U$7),IF(Planning!$G29=0,"◆",IF(Planning!$O29="Terminé","T",IF(Planning!$O29="En retard","R",IF(Planning!$J29="Oui","C","P")))),""))</f>
        <v/>
      </c>
      <c r="V29" s="34">
        <f>IF(OR(Planning!$C29="",Planning!$M29=""),"",IF(AND(Planning!$H29&lt;=V$7+4,Planning!$M29&gt;=V$7),IF(Planning!$G29=0,"◆",IF(Planning!$O29="Terminé","T",IF(Planning!$O29="En retard","R",IF(Planning!$J29="Oui","C","P")))),""))</f>
        <v/>
      </c>
      <c r="W29" s="34">
        <f>IF(OR(Planning!$C29="",Planning!$M29=""),"",IF(AND(Planning!$H29&lt;=W$7+4,Planning!$M29&gt;=W$7),IF(Planning!$G29=0,"◆",IF(Planning!$O29="Terminé","T",IF(Planning!$O29="En retard","R",IF(Planning!$J29="Oui","C","P")))),""))</f>
        <v/>
      </c>
      <c r="X29" s="34">
        <f>IF(OR(Planning!$C29="",Planning!$M29=""),"",IF(AND(Planning!$H29&lt;=X$7+4,Planning!$M29&gt;=X$7),IF(Planning!$G29=0,"◆",IF(Planning!$O29="Terminé","T",IF(Planning!$O29="En retard","R",IF(Planning!$J29="Oui","C","P")))),""))</f>
        <v/>
      </c>
      <c r="Y29" s="34">
        <f>IF(OR(Planning!$C29="",Planning!$M29=""),"",IF(AND(Planning!$H29&lt;=Y$7+4,Planning!$M29&gt;=Y$7),IF(Planning!$G29=0,"◆",IF(Planning!$O29="Terminé","T",IF(Planning!$O29="En retard","R",IF(Planning!$J29="Oui","C","P")))),""))</f>
        <v/>
      </c>
      <c r="Z29" s="34">
        <f>IF(OR(Planning!$C29="",Planning!$M29=""),"",IF(AND(Planning!$H29&lt;=Z$7+4,Planning!$M29&gt;=Z$7),IF(Planning!$G29=0,"◆",IF(Planning!$O29="Terminé","T",IF(Planning!$O29="En retard","R",IF(Planning!$J29="Oui","C","P")))),""))</f>
        <v/>
      </c>
      <c r="AA29" s="34">
        <f>IF(OR(Planning!$C29="",Planning!$M29=""),"",IF(AND(Planning!$H29&lt;=AA$7+4,Planning!$M29&gt;=AA$7),IF(Planning!$G29=0,"◆",IF(Planning!$O29="Terminé","T",IF(Planning!$O29="En retard","R",IF(Planning!$J29="Oui","C","P")))),""))</f>
        <v/>
      </c>
      <c r="AB29" s="34">
        <f>IF(OR(Planning!$C29="",Planning!$M29=""),"",IF(AND(Planning!$H29&lt;=AB$7+4,Planning!$M29&gt;=AB$7),IF(Planning!$G29=0,"◆",IF(Planning!$O29="Terminé","T",IF(Planning!$O29="En retard","R",IF(Planning!$J29="Oui","C","P")))),""))</f>
        <v/>
      </c>
      <c r="AC29" s="34">
        <f>IF(OR(Planning!$C29="",Planning!$M29=""),"",IF(AND(Planning!$H29&lt;=AC$7+4,Planning!$M29&gt;=AC$7),IF(Planning!$G29=0,"◆",IF(Planning!$O29="Terminé","T",IF(Planning!$O29="En retard","R",IF(Planning!$J29="Oui","C","P")))),""))</f>
        <v/>
      </c>
      <c r="AD29" s="34">
        <f>IF(OR(Planning!$C29="",Planning!$M29=""),"",IF(AND(Planning!$H29&lt;=AD$7+4,Planning!$M29&gt;=AD$7),IF(Planning!$G29=0,"◆",IF(Planning!$O29="Terminé","T",IF(Planning!$O29="En retard","R",IF(Planning!$J29="Oui","C","P")))),""))</f>
        <v/>
      </c>
      <c r="AE29" s="34">
        <f>IF(OR(Planning!$C29="",Planning!$M29=""),"",IF(AND(Planning!$H29&lt;=AE$7+4,Planning!$M29&gt;=AE$7),IF(Planning!$G29=0,"◆",IF(Planning!$O29="Terminé","T",IF(Planning!$O29="En retard","R",IF(Planning!$J29="Oui","C","P")))),""))</f>
        <v/>
      </c>
      <c r="AF29" s="34">
        <f>IF(OR(Planning!$C29="",Planning!$M29=""),"",IF(AND(Planning!$H29&lt;=AF$7+4,Planning!$M29&gt;=AF$7),IF(Planning!$G29=0,"◆",IF(Planning!$O29="Terminé","T",IF(Planning!$O29="En retard","R",IF(Planning!$J29="Oui","C","P")))),""))</f>
        <v/>
      </c>
      <c r="AG29" s="34">
        <f>IF(OR(Planning!$C29="",Planning!$M29=""),"",IF(AND(Planning!$H29&lt;=AG$7+4,Planning!$M29&gt;=AG$7),IF(Planning!$G29=0,"◆",IF(Planning!$O29="Terminé","T",IF(Planning!$O29="En retard","R",IF(Planning!$J29="Oui","C","P")))),""))</f>
        <v/>
      </c>
      <c r="AH29" s="34">
        <f>IF(OR(Planning!$C29="",Planning!$M29=""),"",IF(AND(Planning!$H29&lt;=AH$7+4,Planning!$M29&gt;=AH$7),IF(Planning!$G29=0,"◆",IF(Planning!$O29="Terminé","T",IF(Planning!$O29="En retard","R",IF(Planning!$J29="Oui","C","P")))),""))</f>
        <v/>
      </c>
      <c r="AI29" s="34">
        <f>IF(OR(Planning!$C29="",Planning!$M29=""),"",IF(AND(Planning!$H29&lt;=AI$7+4,Planning!$M29&gt;=AI$7),IF(Planning!$G29=0,"◆",IF(Planning!$O29="Terminé","T",IF(Planning!$O29="En retard","R",IF(Planning!$J29="Oui","C","P")))),""))</f>
        <v/>
      </c>
      <c r="AJ29" s="34">
        <f>IF(OR(Planning!$C29="",Planning!$M29=""),"",IF(AND(Planning!$H29&lt;=AJ$7+4,Planning!$M29&gt;=AJ$7),IF(Planning!$G29=0,"◆",IF(Planning!$O29="Terminé","T",IF(Planning!$O29="En retard","R",IF(Planning!$J29="Oui","C","P")))),""))</f>
        <v/>
      </c>
      <c r="AK29" s="34">
        <f>IF(OR(Planning!$C29="",Planning!$M29=""),"",IF(AND(Planning!$H29&lt;=AK$7+4,Planning!$M29&gt;=AK$7),IF(Planning!$G29=0,"◆",IF(Planning!$O29="Terminé","T",IF(Planning!$O29="En retard","R",IF(Planning!$J29="Oui","C","P")))),""))</f>
        <v/>
      </c>
      <c r="AL29" s="34">
        <f>IF(OR(Planning!$C29="",Planning!$M29=""),"",IF(AND(Planning!$H29&lt;=AL$7+4,Planning!$M29&gt;=AL$7),IF(Planning!$G29=0,"◆",IF(Planning!$O29="Terminé","T",IF(Planning!$O29="En retard","R",IF(Planning!$J29="Oui","C","P")))),""))</f>
        <v/>
      </c>
      <c r="AM29" s="34">
        <f>IF(OR(Planning!$C29="",Planning!$M29=""),"",IF(AND(Planning!$H29&lt;=AM$7+4,Planning!$M29&gt;=AM$7),IF(Planning!$G29=0,"◆",IF(Planning!$O29="Terminé","T",IF(Planning!$O29="En retard","R",IF(Planning!$J29="Oui","C","P")))),""))</f>
        <v/>
      </c>
      <c r="AN29" s="34">
        <f>IF(OR(Planning!$C29="",Planning!$M29=""),"",IF(AND(Planning!$H29&lt;=AN$7+4,Planning!$M29&gt;=AN$7),IF(Planning!$G29=0,"◆",IF(Planning!$O29="Terminé","T",IF(Planning!$O29="En retard","R",IF(Planning!$J29="Oui","C","P")))),""))</f>
        <v/>
      </c>
      <c r="AO29" s="34">
        <f>IF(OR(Planning!$C29="",Planning!$M29=""),"",IF(AND(Planning!$H29&lt;=AO$7+4,Planning!$M29&gt;=AO$7),IF(Planning!$G29=0,"◆",IF(Planning!$O29="Terminé","T",IF(Planning!$O29="En retard","R",IF(Planning!$J29="Oui","C","P")))),""))</f>
        <v/>
      </c>
      <c r="AP29" s="34">
        <f>IF(OR(Planning!$C29="",Planning!$M29=""),"",IF(AND(Planning!$H29&lt;=AP$7+4,Planning!$M29&gt;=AP$7),IF(Planning!$G29=0,"◆",IF(Planning!$O29="Terminé","T",IF(Planning!$O29="En retard","R",IF(Planning!$J29="Oui","C","P")))),""))</f>
        <v/>
      </c>
      <c r="AQ29" s="34">
        <f>IF(OR(Planning!$C29="",Planning!$M29=""),"",IF(AND(Planning!$H29&lt;=AQ$7+4,Planning!$M29&gt;=AQ$7),IF(Planning!$G29=0,"◆",IF(Planning!$O29="Terminé","T",IF(Planning!$O29="En retard","R",IF(Planning!$J29="Oui","C","P")))),""))</f>
        <v/>
      </c>
    </row>
    <row r="30">
      <c r="A30" s="33">
        <f>IF(Planning!$C30="","",Planning!A30)</f>
        <v/>
      </c>
      <c r="B30" s="33">
        <f>IF(Planning!$C30="","",Planning!C30)</f>
        <v/>
      </c>
      <c r="C30" s="33">
        <f>IF(Planning!$C30="","",Planning!D30)</f>
        <v/>
      </c>
      <c r="D30" s="34">
        <f>IF(OR(Planning!$C30="",Planning!$M30=""),"",IF(AND(Planning!$H30&lt;=D$7+4,Planning!$M30&gt;=D$7),IF(Planning!$G30=0,"◆",IF(Planning!$O30="Terminé","T",IF(Planning!$O30="En retard","R",IF(Planning!$J30="Oui","C","P")))),""))</f>
        <v/>
      </c>
      <c r="E30" s="34">
        <f>IF(OR(Planning!$C30="",Planning!$M30=""),"",IF(AND(Planning!$H30&lt;=E$7+4,Planning!$M30&gt;=E$7),IF(Planning!$G30=0,"◆",IF(Planning!$O30="Terminé","T",IF(Planning!$O30="En retard","R",IF(Planning!$J30="Oui","C","P")))),""))</f>
        <v/>
      </c>
      <c r="F30" s="34">
        <f>IF(OR(Planning!$C30="",Planning!$M30=""),"",IF(AND(Planning!$H30&lt;=F$7+4,Planning!$M30&gt;=F$7),IF(Planning!$G30=0,"◆",IF(Planning!$O30="Terminé","T",IF(Planning!$O30="En retard","R",IF(Planning!$J30="Oui","C","P")))),""))</f>
        <v/>
      </c>
      <c r="G30" s="34">
        <f>IF(OR(Planning!$C30="",Planning!$M30=""),"",IF(AND(Planning!$H30&lt;=G$7+4,Planning!$M30&gt;=G$7),IF(Planning!$G30=0,"◆",IF(Planning!$O30="Terminé","T",IF(Planning!$O30="En retard","R",IF(Planning!$J30="Oui","C","P")))),""))</f>
        <v/>
      </c>
      <c r="H30" s="34">
        <f>IF(OR(Planning!$C30="",Planning!$M30=""),"",IF(AND(Planning!$H30&lt;=H$7+4,Planning!$M30&gt;=H$7),IF(Planning!$G30=0,"◆",IF(Planning!$O30="Terminé","T",IF(Planning!$O30="En retard","R",IF(Planning!$J30="Oui","C","P")))),""))</f>
        <v/>
      </c>
      <c r="I30" s="34">
        <f>IF(OR(Planning!$C30="",Planning!$M30=""),"",IF(AND(Planning!$H30&lt;=I$7+4,Planning!$M30&gt;=I$7),IF(Planning!$G30=0,"◆",IF(Planning!$O30="Terminé","T",IF(Planning!$O30="En retard","R",IF(Planning!$J30="Oui","C","P")))),""))</f>
        <v/>
      </c>
      <c r="J30" s="34">
        <f>IF(OR(Planning!$C30="",Planning!$M30=""),"",IF(AND(Planning!$H30&lt;=J$7+4,Planning!$M30&gt;=J$7),IF(Planning!$G30=0,"◆",IF(Planning!$O30="Terminé","T",IF(Planning!$O30="En retard","R",IF(Planning!$J30="Oui","C","P")))),""))</f>
        <v/>
      </c>
      <c r="K30" s="34">
        <f>IF(OR(Planning!$C30="",Planning!$M30=""),"",IF(AND(Planning!$H30&lt;=K$7+4,Planning!$M30&gt;=K$7),IF(Planning!$G30=0,"◆",IF(Planning!$O30="Terminé","T",IF(Planning!$O30="En retard","R",IF(Planning!$J30="Oui","C","P")))),""))</f>
        <v/>
      </c>
      <c r="L30" s="34">
        <f>IF(OR(Planning!$C30="",Planning!$M30=""),"",IF(AND(Planning!$H30&lt;=L$7+4,Planning!$M30&gt;=L$7),IF(Planning!$G30=0,"◆",IF(Planning!$O30="Terminé","T",IF(Planning!$O30="En retard","R",IF(Planning!$J30="Oui","C","P")))),""))</f>
        <v/>
      </c>
      <c r="M30" s="34">
        <f>IF(OR(Planning!$C30="",Planning!$M30=""),"",IF(AND(Planning!$H30&lt;=M$7+4,Planning!$M30&gt;=M$7),IF(Planning!$G30=0,"◆",IF(Planning!$O30="Terminé","T",IF(Planning!$O30="En retard","R",IF(Planning!$J30="Oui","C","P")))),""))</f>
        <v/>
      </c>
      <c r="N30" s="34">
        <f>IF(OR(Planning!$C30="",Planning!$M30=""),"",IF(AND(Planning!$H30&lt;=N$7+4,Planning!$M30&gt;=N$7),IF(Planning!$G30=0,"◆",IF(Planning!$O30="Terminé","T",IF(Planning!$O30="En retard","R",IF(Planning!$J30="Oui","C","P")))),""))</f>
        <v/>
      </c>
      <c r="O30" s="34">
        <f>IF(OR(Planning!$C30="",Planning!$M30=""),"",IF(AND(Planning!$H30&lt;=O$7+4,Planning!$M30&gt;=O$7),IF(Planning!$G30=0,"◆",IF(Planning!$O30="Terminé","T",IF(Planning!$O30="En retard","R",IF(Planning!$J30="Oui","C","P")))),""))</f>
        <v/>
      </c>
      <c r="P30" s="34">
        <f>IF(OR(Planning!$C30="",Planning!$M30=""),"",IF(AND(Planning!$H30&lt;=P$7+4,Planning!$M30&gt;=P$7),IF(Planning!$G30=0,"◆",IF(Planning!$O30="Terminé","T",IF(Planning!$O30="En retard","R",IF(Planning!$J30="Oui","C","P")))),""))</f>
        <v/>
      </c>
      <c r="Q30" s="34">
        <f>IF(OR(Planning!$C30="",Planning!$M30=""),"",IF(AND(Planning!$H30&lt;=Q$7+4,Planning!$M30&gt;=Q$7),IF(Planning!$G30=0,"◆",IF(Planning!$O30="Terminé","T",IF(Planning!$O30="En retard","R",IF(Planning!$J30="Oui","C","P")))),""))</f>
        <v/>
      </c>
      <c r="R30" s="34">
        <f>IF(OR(Planning!$C30="",Planning!$M30=""),"",IF(AND(Planning!$H30&lt;=R$7+4,Planning!$M30&gt;=R$7),IF(Planning!$G30=0,"◆",IF(Planning!$O30="Terminé","T",IF(Planning!$O30="En retard","R",IF(Planning!$J30="Oui","C","P")))),""))</f>
        <v/>
      </c>
      <c r="S30" s="34">
        <f>IF(OR(Planning!$C30="",Planning!$M30=""),"",IF(AND(Planning!$H30&lt;=S$7+4,Planning!$M30&gt;=S$7),IF(Planning!$G30=0,"◆",IF(Planning!$O30="Terminé","T",IF(Planning!$O30="En retard","R",IF(Planning!$J30="Oui","C","P")))),""))</f>
        <v/>
      </c>
      <c r="T30" s="34">
        <f>IF(OR(Planning!$C30="",Planning!$M30=""),"",IF(AND(Planning!$H30&lt;=T$7+4,Planning!$M30&gt;=T$7),IF(Planning!$G30=0,"◆",IF(Planning!$O30="Terminé","T",IF(Planning!$O30="En retard","R",IF(Planning!$J30="Oui","C","P")))),""))</f>
        <v/>
      </c>
      <c r="U30" s="34">
        <f>IF(OR(Planning!$C30="",Planning!$M30=""),"",IF(AND(Planning!$H30&lt;=U$7+4,Planning!$M30&gt;=U$7),IF(Planning!$G30=0,"◆",IF(Planning!$O30="Terminé","T",IF(Planning!$O30="En retard","R",IF(Planning!$J30="Oui","C","P")))),""))</f>
        <v/>
      </c>
      <c r="V30" s="34">
        <f>IF(OR(Planning!$C30="",Planning!$M30=""),"",IF(AND(Planning!$H30&lt;=V$7+4,Planning!$M30&gt;=V$7),IF(Planning!$G30=0,"◆",IF(Planning!$O30="Terminé","T",IF(Planning!$O30="En retard","R",IF(Planning!$J30="Oui","C","P")))),""))</f>
        <v/>
      </c>
      <c r="W30" s="34">
        <f>IF(OR(Planning!$C30="",Planning!$M30=""),"",IF(AND(Planning!$H30&lt;=W$7+4,Planning!$M30&gt;=W$7),IF(Planning!$G30=0,"◆",IF(Planning!$O30="Terminé","T",IF(Planning!$O30="En retard","R",IF(Planning!$J30="Oui","C","P")))),""))</f>
        <v/>
      </c>
      <c r="X30" s="34">
        <f>IF(OR(Planning!$C30="",Planning!$M30=""),"",IF(AND(Planning!$H30&lt;=X$7+4,Planning!$M30&gt;=X$7),IF(Planning!$G30=0,"◆",IF(Planning!$O30="Terminé","T",IF(Planning!$O30="En retard","R",IF(Planning!$J30="Oui","C","P")))),""))</f>
        <v/>
      </c>
      <c r="Y30" s="34">
        <f>IF(OR(Planning!$C30="",Planning!$M30=""),"",IF(AND(Planning!$H30&lt;=Y$7+4,Planning!$M30&gt;=Y$7),IF(Planning!$G30=0,"◆",IF(Planning!$O30="Terminé","T",IF(Planning!$O30="En retard","R",IF(Planning!$J30="Oui","C","P")))),""))</f>
        <v/>
      </c>
      <c r="Z30" s="34">
        <f>IF(OR(Planning!$C30="",Planning!$M30=""),"",IF(AND(Planning!$H30&lt;=Z$7+4,Planning!$M30&gt;=Z$7),IF(Planning!$G30=0,"◆",IF(Planning!$O30="Terminé","T",IF(Planning!$O30="En retard","R",IF(Planning!$J30="Oui","C","P")))),""))</f>
        <v/>
      </c>
      <c r="AA30" s="34">
        <f>IF(OR(Planning!$C30="",Planning!$M30=""),"",IF(AND(Planning!$H30&lt;=AA$7+4,Planning!$M30&gt;=AA$7),IF(Planning!$G30=0,"◆",IF(Planning!$O30="Terminé","T",IF(Planning!$O30="En retard","R",IF(Planning!$J30="Oui","C","P")))),""))</f>
        <v/>
      </c>
      <c r="AB30" s="34">
        <f>IF(OR(Planning!$C30="",Planning!$M30=""),"",IF(AND(Planning!$H30&lt;=AB$7+4,Planning!$M30&gt;=AB$7),IF(Planning!$G30=0,"◆",IF(Planning!$O30="Terminé","T",IF(Planning!$O30="En retard","R",IF(Planning!$J30="Oui","C","P")))),""))</f>
        <v/>
      </c>
      <c r="AC30" s="34">
        <f>IF(OR(Planning!$C30="",Planning!$M30=""),"",IF(AND(Planning!$H30&lt;=AC$7+4,Planning!$M30&gt;=AC$7),IF(Planning!$G30=0,"◆",IF(Planning!$O30="Terminé","T",IF(Planning!$O30="En retard","R",IF(Planning!$J30="Oui","C","P")))),""))</f>
        <v/>
      </c>
      <c r="AD30" s="34">
        <f>IF(OR(Planning!$C30="",Planning!$M30=""),"",IF(AND(Planning!$H30&lt;=AD$7+4,Planning!$M30&gt;=AD$7),IF(Planning!$G30=0,"◆",IF(Planning!$O30="Terminé","T",IF(Planning!$O30="En retard","R",IF(Planning!$J30="Oui","C","P")))),""))</f>
        <v/>
      </c>
      <c r="AE30" s="34">
        <f>IF(OR(Planning!$C30="",Planning!$M30=""),"",IF(AND(Planning!$H30&lt;=AE$7+4,Planning!$M30&gt;=AE$7),IF(Planning!$G30=0,"◆",IF(Planning!$O30="Terminé","T",IF(Planning!$O30="En retard","R",IF(Planning!$J30="Oui","C","P")))),""))</f>
        <v/>
      </c>
      <c r="AF30" s="34">
        <f>IF(OR(Planning!$C30="",Planning!$M30=""),"",IF(AND(Planning!$H30&lt;=AF$7+4,Planning!$M30&gt;=AF$7),IF(Planning!$G30=0,"◆",IF(Planning!$O30="Terminé","T",IF(Planning!$O30="En retard","R",IF(Planning!$J30="Oui","C","P")))),""))</f>
        <v/>
      </c>
      <c r="AG30" s="34">
        <f>IF(OR(Planning!$C30="",Planning!$M30=""),"",IF(AND(Planning!$H30&lt;=AG$7+4,Planning!$M30&gt;=AG$7),IF(Planning!$G30=0,"◆",IF(Planning!$O30="Terminé","T",IF(Planning!$O30="En retard","R",IF(Planning!$J30="Oui","C","P")))),""))</f>
        <v/>
      </c>
      <c r="AH30" s="34">
        <f>IF(OR(Planning!$C30="",Planning!$M30=""),"",IF(AND(Planning!$H30&lt;=AH$7+4,Planning!$M30&gt;=AH$7),IF(Planning!$G30=0,"◆",IF(Planning!$O30="Terminé","T",IF(Planning!$O30="En retard","R",IF(Planning!$J30="Oui","C","P")))),""))</f>
        <v/>
      </c>
      <c r="AI30" s="34">
        <f>IF(OR(Planning!$C30="",Planning!$M30=""),"",IF(AND(Planning!$H30&lt;=AI$7+4,Planning!$M30&gt;=AI$7),IF(Planning!$G30=0,"◆",IF(Planning!$O30="Terminé","T",IF(Planning!$O30="En retard","R",IF(Planning!$J30="Oui","C","P")))),""))</f>
        <v/>
      </c>
      <c r="AJ30" s="34">
        <f>IF(OR(Planning!$C30="",Planning!$M30=""),"",IF(AND(Planning!$H30&lt;=AJ$7+4,Planning!$M30&gt;=AJ$7),IF(Planning!$G30=0,"◆",IF(Planning!$O30="Terminé","T",IF(Planning!$O30="En retard","R",IF(Planning!$J30="Oui","C","P")))),""))</f>
        <v/>
      </c>
      <c r="AK30" s="34">
        <f>IF(OR(Planning!$C30="",Planning!$M30=""),"",IF(AND(Planning!$H30&lt;=AK$7+4,Planning!$M30&gt;=AK$7),IF(Planning!$G30=0,"◆",IF(Planning!$O30="Terminé","T",IF(Planning!$O30="En retard","R",IF(Planning!$J30="Oui","C","P")))),""))</f>
        <v/>
      </c>
      <c r="AL30" s="34">
        <f>IF(OR(Planning!$C30="",Planning!$M30=""),"",IF(AND(Planning!$H30&lt;=AL$7+4,Planning!$M30&gt;=AL$7),IF(Planning!$G30=0,"◆",IF(Planning!$O30="Terminé","T",IF(Planning!$O30="En retard","R",IF(Planning!$J30="Oui","C","P")))),""))</f>
        <v/>
      </c>
      <c r="AM30" s="34">
        <f>IF(OR(Planning!$C30="",Planning!$M30=""),"",IF(AND(Planning!$H30&lt;=AM$7+4,Planning!$M30&gt;=AM$7),IF(Planning!$G30=0,"◆",IF(Planning!$O30="Terminé","T",IF(Planning!$O30="En retard","R",IF(Planning!$J30="Oui","C","P")))),""))</f>
        <v/>
      </c>
      <c r="AN30" s="34">
        <f>IF(OR(Planning!$C30="",Planning!$M30=""),"",IF(AND(Planning!$H30&lt;=AN$7+4,Planning!$M30&gt;=AN$7),IF(Planning!$G30=0,"◆",IF(Planning!$O30="Terminé","T",IF(Planning!$O30="En retard","R",IF(Planning!$J30="Oui","C","P")))),""))</f>
        <v/>
      </c>
      <c r="AO30" s="34">
        <f>IF(OR(Planning!$C30="",Planning!$M30=""),"",IF(AND(Planning!$H30&lt;=AO$7+4,Planning!$M30&gt;=AO$7),IF(Planning!$G30=0,"◆",IF(Planning!$O30="Terminé","T",IF(Planning!$O30="En retard","R",IF(Planning!$J30="Oui","C","P")))),""))</f>
        <v/>
      </c>
      <c r="AP30" s="34">
        <f>IF(OR(Planning!$C30="",Planning!$M30=""),"",IF(AND(Planning!$H30&lt;=AP$7+4,Planning!$M30&gt;=AP$7),IF(Planning!$G30=0,"◆",IF(Planning!$O30="Terminé","T",IF(Planning!$O30="En retard","R",IF(Planning!$J30="Oui","C","P")))),""))</f>
        <v/>
      </c>
      <c r="AQ30" s="34">
        <f>IF(OR(Planning!$C30="",Planning!$M30=""),"",IF(AND(Planning!$H30&lt;=AQ$7+4,Planning!$M30&gt;=AQ$7),IF(Planning!$G30=0,"◆",IF(Planning!$O30="Terminé","T",IF(Planning!$O30="En retard","R",IF(Planning!$J30="Oui","C","P")))),""))</f>
        <v/>
      </c>
    </row>
    <row r="31">
      <c r="A31" s="33">
        <f>IF(Planning!$C31="","",Planning!A31)</f>
        <v/>
      </c>
      <c r="B31" s="33">
        <f>IF(Planning!$C31="","",Planning!C31)</f>
        <v/>
      </c>
      <c r="C31" s="33">
        <f>IF(Planning!$C31="","",Planning!D31)</f>
        <v/>
      </c>
      <c r="D31" s="34">
        <f>IF(OR(Planning!$C31="",Planning!$M31=""),"",IF(AND(Planning!$H31&lt;=D$7+4,Planning!$M31&gt;=D$7),IF(Planning!$G31=0,"◆",IF(Planning!$O31="Terminé","T",IF(Planning!$O31="En retard","R",IF(Planning!$J31="Oui","C","P")))),""))</f>
        <v/>
      </c>
      <c r="E31" s="34">
        <f>IF(OR(Planning!$C31="",Planning!$M31=""),"",IF(AND(Planning!$H31&lt;=E$7+4,Planning!$M31&gt;=E$7),IF(Planning!$G31=0,"◆",IF(Planning!$O31="Terminé","T",IF(Planning!$O31="En retard","R",IF(Planning!$J31="Oui","C","P")))),""))</f>
        <v/>
      </c>
      <c r="F31" s="34">
        <f>IF(OR(Planning!$C31="",Planning!$M31=""),"",IF(AND(Planning!$H31&lt;=F$7+4,Planning!$M31&gt;=F$7),IF(Planning!$G31=0,"◆",IF(Planning!$O31="Terminé","T",IF(Planning!$O31="En retard","R",IF(Planning!$J31="Oui","C","P")))),""))</f>
        <v/>
      </c>
      <c r="G31" s="34">
        <f>IF(OR(Planning!$C31="",Planning!$M31=""),"",IF(AND(Planning!$H31&lt;=G$7+4,Planning!$M31&gt;=G$7),IF(Planning!$G31=0,"◆",IF(Planning!$O31="Terminé","T",IF(Planning!$O31="En retard","R",IF(Planning!$J31="Oui","C","P")))),""))</f>
        <v/>
      </c>
      <c r="H31" s="34">
        <f>IF(OR(Planning!$C31="",Planning!$M31=""),"",IF(AND(Planning!$H31&lt;=H$7+4,Planning!$M31&gt;=H$7),IF(Planning!$G31=0,"◆",IF(Planning!$O31="Terminé","T",IF(Planning!$O31="En retard","R",IF(Planning!$J31="Oui","C","P")))),""))</f>
        <v/>
      </c>
      <c r="I31" s="34">
        <f>IF(OR(Planning!$C31="",Planning!$M31=""),"",IF(AND(Planning!$H31&lt;=I$7+4,Planning!$M31&gt;=I$7),IF(Planning!$G31=0,"◆",IF(Planning!$O31="Terminé","T",IF(Planning!$O31="En retard","R",IF(Planning!$J31="Oui","C","P")))),""))</f>
        <v/>
      </c>
      <c r="J31" s="34">
        <f>IF(OR(Planning!$C31="",Planning!$M31=""),"",IF(AND(Planning!$H31&lt;=J$7+4,Planning!$M31&gt;=J$7),IF(Planning!$G31=0,"◆",IF(Planning!$O31="Terminé","T",IF(Planning!$O31="En retard","R",IF(Planning!$J31="Oui","C","P")))),""))</f>
        <v/>
      </c>
      <c r="K31" s="34">
        <f>IF(OR(Planning!$C31="",Planning!$M31=""),"",IF(AND(Planning!$H31&lt;=K$7+4,Planning!$M31&gt;=K$7),IF(Planning!$G31=0,"◆",IF(Planning!$O31="Terminé","T",IF(Planning!$O31="En retard","R",IF(Planning!$J31="Oui","C","P")))),""))</f>
        <v/>
      </c>
      <c r="L31" s="34">
        <f>IF(OR(Planning!$C31="",Planning!$M31=""),"",IF(AND(Planning!$H31&lt;=L$7+4,Planning!$M31&gt;=L$7),IF(Planning!$G31=0,"◆",IF(Planning!$O31="Terminé","T",IF(Planning!$O31="En retard","R",IF(Planning!$J31="Oui","C","P")))),""))</f>
        <v/>
      </c>
      <c r="M31" s="34">
        <f>IF(OR(Planning!$C31="",Planning!$M31=""),"",IF(AND(Planning!$H31&lt;=M$7+4,Planning!$M31&gt;=M$7),IF(Planning!$G31=0,"◆",IF(Planning!$O31="Terminé","T",IF(Planning!$O31="En retard","R",IF(Planning!$J31="Oui","C","P")))),""))</f>
        <v/>
      </c>
      <c r="N31" s="34">
        <f>IF(OR(Planning!$C31="",Planning!$M31=""),"",IF(AND(Planning!$H31&lt;=N$7+4,Planning!$M31&gt;=N$7),IF(Planning!$G31=0,"◆",IF(Planning!$O31="Terminé","T",IF(Planning!$O31="En retard","R",IF(Planning!$J31="Oui","C","P")))),""))</f>
        <v/>
      </c>
      <c r="O31" s="34">
        <f>IF(OR(Planning!$C31="",Planning!$M31=""),"",IF(AND(Planning!$H31&lt;=O$7+4,Planning!$M31&gt;=O$7),IF(Planning!$G31=0,"◆",IF(Planning!$O31="Terminé","T",IF(Planning!$O31="En retard","R",IF(Planning!$J31="Oui","C","P")))),""))</f>
        <v/>
      </c>
      <c r="P31" s="34">
        <f>IF(OR(Planning!$C31="",Planning!$M31=""),"",IF(AND(Planning!$H31&lt;=P$7+4,Planning!$M31&gt;=P$7),IF(Planning!$G31=0,"◆",IF(Planning!$O31="Terminé","T",IF(Planning!$O31="En retard","R",IF(Planning!$J31="Oui","C","P")))),""))</f>
        <v/>
      </c>
      <c r="Q31" s="34">
        <f>IF(OR(Planning!$C31="",Planning!$M31=""),"",IF(AND(Planning!$H31&lt;=Q$7+4,Planning!$M31&gt;=Q$7),IF(Planning!$G31=0,"◆",IF(Planning!$O31="Terminé","T",IF(Planning!$O31="En retard","R",IF(Planning!$J31="Oui","C","P")))),""))</f>
        <v/>
      </c>
      <c r="R31" s="34">
        <f>IF(OR(Planning!$C31="",Planning!$M31=""),"",IF(AND(Planning!$H31&lt;=R$7+4,Planning!$M31&gt;=R$7),IF(Planning!$G31=0,"◆",IF(Planning!$O31="Terminé","T",IF(Planning!$O31="En retard","R",IF(Planning!$J31="Oui","C","P")))),""))</f>
        <v/>
      </c>
      <c r="S31" s="34">
        <f>IF(OR(Planning!$C31="",Planning!$M31=""),"",IF(AND(Planning!$H31&lt;=S$7+4,Planning!$M31&gt;=S$7),IF(Planning!$G31=0,"◆",IF(Planning!$O31="Terminé","T",IF(Planning!$O31="En retard","R",IF(Planning!$J31="Oui","C","P")))),""))</f>
        <v/>
      </c>
      <c r="T31" s="34">
        <f>IF(OR(Planning!$C31="",Planning!$M31=""),"",IF(AND(Planning!$H31&lt;=T$7+4,Planning!$M31&gt;=T$7),IF(Planning!$G31=0,"◆",IF(Planning!$O31="Terminé","T",IF(Planning!$O31="En retard","R",IF(Planning!$J31="Oui","C","P")))),""))</f>
        <v/>
      </c>
      <c r="U31" s="34">
        <f>IF(OR(Planning!$C31="",Planning!$M31=""),"",IF(AND(Planning!$H31&lt;=U$7+4,Planning!$M31&gt;=U$7),IF(Planning!$G31=0,"◆",IF(Planning!$O31="Terminé","T",IF(Planning!$O31="En retard","R",IF(Planning!$J31="Oui","C","P")))),""))</f>
        <v/>
      </c>
      <c r="V31" s="34">
        <f>IF(OR(Planning!$C31="",Planning!$M31=""),"",IF(AND(Planning!$H31&lt;=V$7+4,Planning!$M31&gt;=V$7),IF(Planning!$G31=0,"◆",IF(Planning!$O31="Terminé","T",IF(Planning!$O31="En retard","R",IF(Planning!$J31="Oui","C","P")))),""))</f>
        <v/>
      </c>
      <c r="W31" s="34">
        <f>IF(OR(Planning!$C31="",Planning!$M31=""),"",IF(AND(Planning!$H31&lt;=W$7+4,Planning!$M31&gt;=W$7),IF(Planning!$G31=0,"◆",IF(Planning!$O31="Terminé","T",IF(Planning!$O31="En retard","R",IF(Planning!$J31="Oui","C","P")))),""))</f>
        <v/>
      </c>
      <c r="X31" s="34">
        <f>IF(OR(Planning!$C31="",Planning!$M31=""),"",IF(AND(Planning!$H31&lt;=X$7+4,Planning!$M31&gt;=X$7),IF(Planning!$G31=0,"◆",IF(Planning!$O31="Terminé","T",IF(Planning!$O31="En retard","R",IF(Planning!$J31="Oui","C","P")))),""))</f>
        <v/>
      </c>
      <c r="Y31" s="34">
        <f>IF(OR(Planning!$C31="",Planning!$M31=""),"",IF(AND(Planning!$H31&lt;=Y$7+4,Planning!$M31&gt;=Y$7),IF(Planning!$G31=0,"◆",IF(Planning!$O31="Terminé","T",IF(Planning!$O31="En retard","R",IF(Planning!$J31="Oui","C","P")))),""))</f>
        <v/>
      </c>
      <c r="Z31" s="34">
        <f>IF(OR(Planning!$C31="",Planning!$M31=""),"",IF(AND(Planning!$H31&lt;=Z$7+4,Planning!$M31&gt;=Z$7),IF(Planning!$G31=0,"◆",IF(Planning!$O31="Terminé","T",IF(Planning!$O31="En retard","R",IF(Planning!$J31="Oui","C","P")))),""))</f>
        <v/>
      </c>
      <c r="AA31" s="34">
        <f>IF(OR(Planning!$C31="",Planning!$M31=""),"",IF(AND(Planning!$H31&lt;=AA$7+4,Planning!$M31&gt;=AA$7),IF(Planning!$G31=0,"◆",IF(Planning!$O31="Terminé","T",IF(Planning!$O31="En retard","R",IF(Planning!$J31="Oui","C","P")))),""))</f>
        <v/>
      </c>
      <c r="AB31" s="34">
        <f>IF(OR(Planning!$C31="",Planning!$M31=""),"",IF(AND(Planning!$H31&lt;=AB$7+4,Planning!$M31&gt;=AB$7),IF(Planning!$G31=0,"◆",IF(Planning!$O31="Terminé","T",IF(Planning!$O31="En retard","R",IF(Planning!$J31="Oui","C","P")))),""))</f>
        <v/>
      </c>
      <c r="AC31" s="34">
        <f>IF(OR(Planning!$C31="",Planning!$M31=""),"",IF(AND(Planning!$H31&lt;=AC$7+4,Planning!$M31&gt;=AC$7),IF(Planning!$G31=0,"◆",IF(Planning!$O31="Terminé","T",IF(Planning!$O31="En retard","R",IF(Planning!$J31="Oui","C","P")))),""))</f>
        <v/>
      </c>
      <c r="AD31" s="34">
        <f>IF(OR(Planning!$C31="",Planning!$M31=""),"",IF(AND(Planning!$H31&lt;=AD$7+4,Planning!$M31&gt;=AD$7),IF(Planning!$G31=0,"◆",IF(Planning!$O31="Terminé","T",IF(Planning!$O31="En retard","R",IF(Planning!$J31="Oui","C","P")))),""))</f>
        <v/>
      </c>
      <c r="AE31" s="34">
        <f>IF(OR(Planning!$C31="",Planning!$M31=""),"",IF(AND(Planning!$H31&lt;=AE$7+4,Planning!$M31&gt;=AE$7),IF(Planning!$G31=0,"◆",IF(Planning!$O31="Terminé","T",IF(Planning!$O31="En retard","R",IF(Planning!$J31="Oui","C","P")))),""))</f>
        <v/>
      </c>
      <c r="AF31" s="34">
        <f>IF(OR(Planning!$C31="",Planning!$M31=""),"",IF(AND(Planning!$H31&lt;=AF$7+4,Planning!$M31&gt;=AF$7),IF(Planning!$G31=0,"◆",IF(Planning!$O31="Terminé","T",IF(Planning!$O31="En retard","R",IF(Planning!$J31="Oui","C","P")))),""))</f>
        <v/>
      </c>
      <c r="AG31" s="34">
        <f>IF(OR(Planning!$C31="",Planning!$M31=""),"",IF(AND(Planning!$H31&lt;=AG$7+4,Planning!$M31&gt;=AG$7),IF(Planning!$G31=0,"◆",IF(Planning!$O31="Terminé","T",IF(Planning!$O31="En retard","R",IF(Planning!$J31="Oui","C","P")))),""))</f>
        <v/>
      </c>
      <c r="AH31" s="34">
        <f>IF(OR(Planning!$C31="",Planning!$M31=""),"",IF(AND(Planning!$H31&lt;=AH$7+4,Planning!$M31&gt;=AH$7),IF(Planning!$G31=0,"◆",IF(Planning!$O31="Terminé","T",IF(Planning!$O31="En retard","R",IF(Planning!$J31="Oui","C","P")))),""))</f>
        <v/>
      </c>
      <c r="AI31" s="34">
        <f>IF(OR(Planning!$C31="",Planning!$M31=""),"",IF(AND(Planning!$H31&lt;=AI$7+4,Planning!$M31&gt;=AI$7),IF(Planning!$G31=0,"◆",IF(Planning!$O31="Terminé","T",IF(Planning!$O31="En retard","R",IF(Planning!$J31="Oui","C","P")))),""))</f>
        <v/>
      </c>
      <c r="AJ31" s="34">
        <f>IF(OR(Planning!$C31="",Planning!$M31=""),"",IF(AND(Planning!$H31&lt;=AJ$7+4,Planning!$M31&gt;=AJ$7),IF(Planning!$G31=0,"◆",IF(Planning!$O31="Terminé","T",IF(Planning!$O31="En retard","R",IF(Planning!$J31="Oui","C","P")))),""))</f>
        <v/>
      </c>
      <c r="AK31" s="34">
        <f>IF(OR(Planning!$C31="",Planning!$M31=""),"",IF(AND(Planning!$H31&lt;=AK$7+4,Planning!$M31&gt;=AK$7),IF(Planning!$G31=0,"◆",IF(Planning!$O31="Terminé","T",IF(Planning!$O31="En retard","R",IF(Planning!$J31="Oui","C","P")))),""))</f>
        <v/>
      </c>
      <c r="AL31" s="34">
        <f>IF(OR(Planning!$C31="",Planning!$M31=""),"",IF(AND(Planning!$H31&lt;=AL$7+4,Planning!$M31&gt;=AL$7),IF(Planning!$G31=0,"◆",IF(Planning!$O31="Terminé","T",IF(Planning!$O31="En retard","R",IF(Planning!$J31="Oui","C","P")))),""))</f>
        <v/>
      </c>
      <c r="AM31" s="34">
        <f>IF(OR(Planning!$C31="",Planning!$M31=""),"",IF(AND(Planning!$H31&lt;=AM$7+4,Planning!$M31&gt;=AM$7),IF(Planning!$G31=0,"◆",IF(Planning!$O31="Terminé","T",IF(Planning!$O31="En retard","R",IF(Planning!$J31="Oui","C","P")))),""))</f>
        <v/>
      </c>
      <c r="AN31" s="34">
        <f>IF(OR(Planning!$C31="",Planning!$M31=""),"",IF(AND(Planning!$H31&lt;=AN$7+4,Planning!$M31&gt;=AN$7),IF(Planning!$G31=0,"◆",IF(Planning!$O31="Terminé","T",IF(Planning!$O31="En retard","R",IF(Planning!$J31="Oui","C","P")))),""))</f>
        <v/>
      </c>
      <c r="AO31" s="34">
        <f>IF(OR(Planning!$C31="",Planning!$M31=""),"",IF(AND(Planning!$H31&lt;=AO$7+4,Planning!$M31&gt;=AO$7),IF(Planning!$G31=0,"◆",IF(Planning!$O31="Terminé","T",IF(Planning!$O31="En retard","R",IF(Planning!$J31="Oui","C","P")))),""))</f>
        <v/>
      </c>
      <c r="AP31" s="34">
        <f>IF(OR(Planning!$C31="",Planning!$M31=""),"",IF(AND(Planning!$H31&lt;=AP$7+4,Planning!$M31&gt;=AP$7),IF(Planning!$G31=0,"◆",IF(Planning!$O31="Terminé","T",IF(Planning!$O31="En retard","R",IF(Planning!$J31="Oui","C","P")))),""))</f>
        <v/>
      </c>
      <c r="AQ31" s="34">
        <f>IF(OR(Planning!$C31="",Planning!$M31=""),"",IF(AND(Planning!$H31&lt;=AQ$7+4,Planning!$M31&gt;=AQ$7),IF(Planning!$G31=0,"◆",IF(Planning!$O31="Terminé","T",IF(Planning!$O31="En retard","R",IF(Planning!$J31="Oui","C","P")))),""))</f>
        <v/>
      </c>
    </row>
    <row r="32">
      <c r="A32" s="33">
        <f>IF(Planning!$C32="","",Planning!A32)</f>
        <v/>
      </c>
      <c r="B32" s="33">
        <f>IF(Planning!$C32="","",Planning!C32)</f>
        <v/>
      </c>
      <c r="C32" s="33">
        <f>IF(Planning!$C32="","",Planning!D32)</f>
        <v/>
      </c>
      <c r="D32" s="34">
        <f>IF(OR(Planning!$C32="",Planning!$M32=""),"",IF(AND(Planning!$H32&lt;=D$7+4,Planning!$M32&gt;=D$7),IF(Planning!$G32=0,"◆",IF(Planning!$O32="Terminé","T",IF(Planning!$O32="En retard","R",IF(Planning!$J32="Oui","C","P")))),""))</f>
        <v/>
      </c>
      <c r="E32" s="34">
        <f>IF(OR(Planning!$C32="",Planning!$M32=""),"",IF(AND(Planning!$H32&lt;=E$7+4,Planning!$M32&gt;=E$7),IF(Planning!$G32=0,"◆",IF(Planning!$O32="Terminé","T",IF(Planning!$O32="En retard","R",IF(Planning!$J32="Oui","C","P")))),""))</f>
        <v/>
      </c>
      <c r="F32" s="34">
        <f>IF(OR(Planning!$C32="",Planning!$M32=""),"",IF(AND(Planning!$H32&lt;=F$7+4,Planning!$M32&gt;=F$7),IF(Planning!$G32=0,"◆",IF(Planning!$O32="Terminé","T",IF(Planning!$O32="En retard","R",IF(Planning!$J32="Oui","C","P")))),""))</f>
        <v/>
      </c>
      <c r="G32" s="34">
        <f>IF(OR(Planning!$C32="",Planning!$M32=""),"",IF(AND(Planning!$H32&lt;=G$7+4,Planning!$M32&gt;=G$7),IF(Planning!$G32=0,"◆",IF(Planning!$O32="Terminé","T",IF(Planning!$O32="En retard","R",IF(Planning!$J32="Oui","C","P")))),""))</f>
        <v/>
      </c>
      <c r="H32" s="34">
        <f>IF(OR(Planning!$C32="",Planning!$M32=""),"",IF(AND(Planning!$H32&lt;=H$7+4,Planning!$M32&gt;=H$7),IF(Planning!$G32=0,"◆",IF(Planning!$O32="Terminé","T",IF(Planning!$O32="En retard","R",IF(Planning!$J32="Oui","C","P")))),""))</f>
        <v/>
      </c>
      <c r="I32" s="34">
        <f>IF(OR(Planning!$C32="",Planning!$M32=""),"",IF(AND(Planning!$H32&lt;=I$7+4,Planning!$M32&gt;=I$7),IF(Planning!$G32=0,"◆",IF(Planning!$O32="Terminé","T",IF(Planning!$O32="En retard","R",IF(Planning!$J32="Oui","C","P")))),""))</f>
        <v/>
      </c>
      <c r="J32" s="34">
        <f>IF(OR(Planning!$C32="",Planning!$M32=""),"",IF(AND(Planning!$H32&lt;=J$7+4,Planning!$M32&gt;=J$7),IF(Planning!$G32=0,"◆",IF(Planning!$O32="Terminé","T",IF(Planning!$O32="En retard","R",IF(Planning!$J32="Oui","C","P")))),""))</f>
        <v/>
      </c>
      <c r="K32" s="34">
        <f>IF(OR(Planning!$C32="",Planning!$M32=""),"",IF(AND(Planning!$H32&lt;=K$7+4,Planning!$M32&gt;=K$7),IF(Planning!$G32=0,"◆",IF(Planning!$O32="Terminé","T",IF(Planning!$O32="En retard","R",IF(Planning!$J32="Oui","C","P")))),""))</f>
        <v/>
      </c>
      <c r="L32" s="34">
        <f>IF(OR(Planning!$C32="",Planning!$M32=""),"",IF(AND(Planning!$H32&lt;=L$7+4,Planning!$M32&gt;=L$7),IF(Planning!$G32=0,"◆",IF(Planning!$O32="Terminé","T",IF(Planning!$O32="En retard","R",IF(Planning!$J32="Oui","C","P")))),""))</f>
        <v/>
      </c>
      <c r="M32" s="34">
        <f>IF(OR(Planning!$C32="",Planning!$M32=""),"",IF(AND(Planning!$H32&lt;=M$7+4,Planning!$M32&gt;=M$7),IF(Planning!$G32=0,"◆",IF(Planning!$O32="Terminé","T",IF(Planning!$O32="En retard","R",IF(Planning!$J32="Oui","C","P")))),""))</f>
        <v/>
      </c>
      <c r="N32" s="34">
        <f>IF(OR(Planning!$C32="",Planning!$M32=""),"",IF(AND(Planning!$H32&lt;=N$7+4,Planning!$M32&gt;=N$7),IF(Planning!$G32=0,"◆",IF(Planning!$O32="Terminé","T",IF(Planning!$O32="En retard","R",IF(Planning!$J32="Oui","C","P")))),""))</f>
        <v/>
      </c>
      <c r="O32" s="34">
        <f>IF(OR(Planning!$C32="",Planning!$M32=""),"",IF(AND(Planning!$H32&lt;=O$7+4,Planning!$M32&gt;=O$7),IF(Planning!$G32=0,"◆",IF(Planning!$O32="Terminé","T",IF(Planning!$O32="En retard","R",IF(Planning!$J32="Oui","C","P")))),""))</f>
        <v/>
      </c>
      <c r="P32" s="34">
        <f>IF(OR(Planning!$C32="",Planning!$M32=""),"",IF(AND(Planning!$H32&lt;=P$7+4,Planning!$M32&gt;=P$7),IF(Planning!$G32=0,"◆",IF(Planning!$O32="Terminé","T",IF(Planning!$O32="En retard","R",IF(Planning!$J32="Oui","C","P")))),""))</f>
        <v/>
      </c>
      <c r="Q32" s="34">
        <f>IF(OR(Planning!$C32="",Planning!$M32=""),"",IF(AND(Planning!$H32&lt;=Q$7+4,Planning!$M32&gt;=Q$7),IF(Planning!$G32=0,"◆",IF(Planning!$O32="Terminé","T",IF(Planning!$O32="En retard","R",IF(Planning!$J32="Oui","C","P")))),""))</f>
        <v/>
      </c>
      <c r="R32" s="34">
        <f>IF(OR(Planning!$C32="",Planning!$M32=""),"",IF(AND(Planning!$H32&lt;=R$7+4,Planning!$M32&gt;=R$7),IF(Planning!$G32=0,"◆",IF(Planning!$O32="Terminé","T",IF(Planning!$O32="En retard","R",IF(Planning!$J32="Oui","C","P")))),""))</f>
        <v/>
      </c>
      <c r="S32" s="34">
        <f>IF(OR(Planning!$C32="",Planning!$M32=""),"",IF(AND(Planning!$H32&lt;=S$7+4,Planning!$M32&gt;=S$7),IF(Planning!$G32=0,"◆",IF(Planning!$O32="Terminé","T",IF(Planning!$O32="En retard","R",IF(Planning!$J32="Oui","C","P")))),""))</f>
        <v/>
      </c>
      <c r="T32" s="34">
        <f>IF(OR(Planning!$C32="",Planning!$M32=""),"",IF(AND(Planning!$H32&lt;=T$7+4,Planning!$M32&gt;=T$7),IF(Planning!$G32=0,"◆",IF(Planning!$O32="Terminé","T",IF(Planning!$O32="En retard","R",IF(Planning!$J32="Oui","C","P")))),""))</f>
        <v/>
      </c>
      <c r="U32" s="34">
        <f>IF(OR(Planning!$C32="",Planning!$M32=""),"",IF(AND(Planning!$H32&lt;=U$7+4,Planning!$M32&gt;=U$7),IF(Planning!$G32=0,"◆",IF(Planning!$O32="Terminé","T",IF(Planning!$O32="En retard","R",IF(Planning!$J32="Oui","C","P")))),""))</f>
        <v/>
      </c>
      <c r="V32" s="34">
        <f>IF(OR(Planning!$C32="",Planning!$M32=""),"",IF(AND(Planning!$H32&lt;=V$7+4,Planning!$M32&gt;=V$7),IF(Planning!$G32=0,"◆",IF(Planning!$O32="Terminé","T",IF(Planning!$O32="En retard","R",IF(Planning!$J32="Oui","C","P")))),""))</f>
        <v/>
      </c>
      <c r="W32" s="34">
        <f>IF(OR(Planning!$C32="",Planning!$M32=""),"",IF(AND(Planning!$H32&lt;=W$7+4,Planning!$M32&gt;=W$7),IF(Planning!$G32=0,"◆",IF(Planning!$O32="Terminé","T",IF(Planning!$O32="En retard","R",IF(Planning!$J32="Oui","C","P")))),""))</f>
        <v/>
      </c>
      <c r="X32" s="34">
        <f>IF(OR(Planning!$C32="",Planning!$M32=""),"",IF(AND(Planning!$H32&lt;=X$7+4,Planning!$M32&gt;=X$7),IF(Planning!$G32=0,"◆",IF(Planning!$O32="Terminé","T",IF(Planning!$O32="En retard","R",IF(Planning!$J32="Oui","C","P")))),""))</f>
        <v/>
      </c>
      <c r="Y32" s="34">
        <f>IF(OR(Planning!$C32="",Planning!$M32=""),"",IF(AND(Planning!$H32&lt;=Y$7+4,Planning!$M32&gt;=Y$7),IF(Planning!$G32=0,"◆",IF(Planning!$O32="Terminé","T",IF(Planning!$O32="En retard","R",IF(Planning!$J32="Oui","C","P")))),""))</f>
        <v/>
      </c>
      <c r="Z32" s="34">
        <f>IF(OR(Planning!$C32="",Planning!$M32=""),"",IF(AND(Planning!$H32&lt;=Z$7+4,Planning!$M32&gt;=Z$7),IF(Planning!$G32=0,"◆",IF(Planning!$O32="Terminé","T",IF(Planning!$O32="En retard","R",IF(Planning!$J32="Oui","C","P")))),""))</f>
        <v/>
      </c>
      <c r="AA32" s="34">
        <f>IF(OR(Planning!$C32="",Planning!$M32=""),"",IF(AND(Planning!$H32&lt;=AA$7+4,Planning!$M32&gt;=AA$7),IF(Planning!$G32=0,"◆",IF(Planning!$O32="Terminé","T",IF(Planning!$O32="En retard","R",IF(Planning!$J32="Oui","C","P")))),""))</f>
        <v/>
      </c>
      <c r="AB32" s="34">
        <f>IF(OR(Planning!$C32="",Planning!$M32=""),"",IF(AND(Planning!$H32&lt;=AB$7+4,Planning!$M32&gt;=AB$7),IF(Planning!$G32=0,"◆",IF(Planning!$O32="Terminé","T",IF(Planning!$O32="En retard","R",IF(Planning!$J32="Oui","C","P")))),""))</f>
        <v/>
      </c>
      <c r="AC32" s="34">
        <f>IF(OR(Planning!$C32="",Planning!$M32=""),"",IF(AND(Planning!$H32&lt;=AC$7+4,Planning!$M32&gt;=AC$7),IF(Planning!$G32=0,"◆",IF(Planning!$O32="Terminé","T",IF(Planning!$O32="En retard","R",IF(Planning!$J32="Oui","C","P")))),""))</f>
        <v/>
      </c>
      <c r="AD32" s="34">
        <f>IF(OR(Planning!$C32="",Planning!$M32=""),"",IF(AND(Planning!$H32&lt;=AD$7+4,Planning!$M32&gt;=AD$7),IF(Planning!$G32=0,"◆",IF(Planning!$O32="Terminé","T",IF(Planning!$O32="En retard","R",IF(Planning!$J32="Oui","C","P")))),""))</f>
        <v/>
      </c>
      <c r="AE32" s="34">
        <f>IF(OR(Planning!$C32="",Planning!$M32=""),"",IF(AND(Planning!$H32&lt;=AE$7+4,Planning!$M32&gt;=AE$7),IF(Planning!$G32=0,"◆",IF(Planning!$O32="Terminé","T",IF(Planning!$O32="En retard","R",IF(Planning!$J32="Oui","C","P")))),""))</f>
        <v/>
      </c>
      <c r="AF32" s="34">
        <f>IF(OR(Planning!$C32="",Planning!$M32=""),"",IF(AND(Planning!$H32&lt;=AF$7+4,Planning!$M32&gt;=AF$7),IF(Planning!$G32=0,"◆",IF(Planning!$O32="Terminé","T",IF(Planning!$O32="En retard","R",IF(Planning!$J32="Oui","C","P")))),""))</f>
        <v/>
      </c>
      <c r="AG32" s="34">
        <f>IF(OR(Planning!$C32="",Planning!$M32=""),"",IF(AND(Planning!$H32&lt;=AG$7+4,Planning!$M32&gt;=AG$7),IF(Planning!$G32=0,"◆",IF(Planning!$O32="Terminé","T",IF(Planning!$O32="En retard","R",IF(Planning!$J32="Oui","C","P")))),""))</f>
        <v/>
      </c>
      <c r="AH32" s="34">
        <f>IF(OR(Planning!$C32="",Planning!$M32=""),"",IF(AND(Planning!$H32&lt;=AH$7+4,Planning!$M32&gt;=AH$7),IF(Planning!$G32=0,"◆",IF(Planning!$O32="Terminé","T",IF(Planning!$O32="En retard","R",IF(Planning!$J32="Oui","C","P")))),""))</f>
        <v/>
      </c>
      <c r="AI32" s="34">
        <f>IF(OR(Planning!$C32="",Planning!$M32=""),"",IF(AND(Planning!$H32&lt;=AI$7+4,Planning!$M32&gt;=AI$7),IF(Planning!$G32=0,"◆",IF(Planning!$O32="Terminé","T",IF(Planning!$O32="En retard","R",IF(Planning!$J32="Oui","C","P")))),""))</f>
        <v/>
      </c>
      <c r="AJ32" s="34">
        <f>IF(OR(Planning!$C32="",Planning!$M32=""),"",IF(AND(Planning!$H32&lt;=AJ$7+4,Planning!$M32&gt;=AJ$7),IF(Planning!$G32=0,"◆",IF(Planning!$O32="Terminé","T",IF(Planning!$O32="En retard","R",IF(Planning!$J32="Oui","C","P")))),""))</f>
        <v/>
      </c>
      <c r="AK32" s="34">
        <f>IF(OR(Planning!$C32="",Planning!$M32=""),"",IF(AND(Planning!$H32&lt;=AK$7+4,Planning!$M32&gt;=AK$7),IF(Planning!$G32=0,"◆",IF(Planning!$O32="Terminé","T",IF(Planning!$O32="En retard","R",IF(Planning!$J32="Oui","C","P")))),""))</f>
        <v/>
      </c>
      <c r="AL32" s="34">
        <f>IF(OR(Planning!$C32="",Planning!$M32=""),"",IF(AND(Planning!$H32&lt;=AL$7+4,Planning!$M32&gt;=AL$7),IF(Planning!$G32=0,"◆",IF(Planning!$O32="Terminé","T",IF(Planning!$O32="En retard","R",IF(Planning!$J32="Oui","C","P")))),""))</f>
        <v/>
      </c>
      <c r="AM32" s="34">
        <f>IF(OR(Planning!$C32="",Planning!$M32=""),"",IF(AND(Planning!$H32&lt;=AM$7+4,Planning!$M32&gt;=AM$7),IF(Planning!$G32=0,"◆",IF(Planning!$O32="Terminé","T",IF(Planning!$O32="En retard","R",IF(Planning!$J32="Oui","C","P")))),""))</f>
        <v/>
      </c>
      <c r="AN32" s="34">
        <f>IF(OR(Planning!$C32="",Planning!$M32=""),"",IF(AND(Planning!$H32&lt;=AN$7+4,Planning!$M32&gt;=AN$7),IF(Planning!$G32=0,"◆",IF(Planning!$O32="Terminé","T",IF(Planning!$O32="En retard","R",IF(Planning!$J32="Oui","C","P")))),""))</f>
        <v/>
      </c>
      <c r="AO32" s="34">
        <f>IF(OR(Planning!$C32="",Planning!$M32=""),"",IF(AND(Planning!$H32&lt;=AO$7+4,Planning!$M32&gt;=AO$7),IF(Planning!$G32=0,"◆",IF(Planning!$O32="Terminé","T",IF(Planning!$O32="En retard","R",IF(Planning!$J32="Oui","C","P")))),""))</f>
        <v/>
      </c>
      <c r="AP32" s="34">
        <f>IF(OR(Planning!$C32="",Planning!$M32=""),"",IF(AND(Planning!$H32&lt;=AP$7+4,Planning!$M32&gt;=AP$7),IF(Planning!$G32=0,"◆",IF(Planning!$O32="Terminé","T",IF(Planning!$O32="En retard","R",IF(Planning!$J32="Oui","C","P")))),""))</f>
        <v/>
      </c>
      <c r="AQ32" s="34">
        <f>IF(OR(Planning!$C32="",Planning!$M32=""),"",IF(AND(Planning!$H32&lt;=AQ$7+4,Planning!$M32&gt;=AQ$7),IF(Planning!$G32=0,"◆",IF(Planning!$O32="Terminé","T",IF(Planning!$O32="En retard","R",IF(Planning!$J32="Oui","C","P")))),""))</f>
        <v/>
      </c>
    </row>
    <row r="33">
      <c r="A33" s="33">
        <f>IF(Planning!$C33="","",Planning!A33)</f>
        <v/>
      </c>
      <c r="B33" s="33">
        <f>IF(Planning!$C33="","",Planning!C33)</f>
        <v/>
      </c>
      <c r="C33" s="33">
        <f>IF(Planning!$C33="","",Planning!D33)</f>
        <v/>
      </c>
      <c r="D33" s="34">
        <f>IF(OR(Planning!$C33="",Planning!$M33=""),"",IF(AND(Planning!$H33&lt;=D$7+4,Planning!$M33&gt;=D$7),IF(Planning!$G33=0,"◆",IF(Planning!$O33="Terminé","T",IF(Planning!$O33="En retard","R",IF(Planning!$J33="Oui","C","P")))),""))</f>
        <v/>
      </c>
      <c r="E33" s="34">
        <f>IF(OR(Planning!$C33="",Planning!$M33=""),"",IF(AND(Planning!$H33&lt;=E$7+4,Planning!$M33&gt;=E$7),IF(Planning!$G33=0,"◆",IF(Planning!$O33="Terminé","T",IF(Planning!$O33="En retard","R",IF(Planning!$J33="Oui","C","P")))),""))</f>
        <v/>
      </c>
      <c r="F33" s="34">
        <f>IF(OR(Planning!$C33="",Planning!$M33=""),"",IF(AND(Planning!$H33&lt;=F$7+4,Planning!$M33&gt;=F$7),IF(Planning!$G33=0,"◆",IF(Planning!$O33="Terminé","T",IF(Planning!$O33="En retard","R",IF(Planning!$J33="Oui","C","P")))),""))</f>
        <v/>
      </c>
      <c r="G33" s="34">
        <f>IF(OR(Planning!$C33="",Planning!$M33=""),"",IF(AND(Planning!$H33&lt;=G$7+4,Planning!$M33&gt;=G$7),IF(Planning!$G33=0,"◆",IF(Planning!$O33="Terminé","T",IF(Planning!$O33="En retard","R",IF(Planning!$J33="Oui","C","P")))),""))</f>
        <v/>
      </c>
      <c r="H33" s="34">
        <f>IF(OR(Planning!$C33="",Planning!$M33=""),"",IF(AND(Planning!$H33&lt;=H$7+4,Planning!$M33&gt;=H$7),IF(Planning!$G33=0,"◆",IF(Planning!$O33="Terminé","T",IF(Planning!$O33="En retard","R",IF(Planning!$J33="Oui","C","P")))),""))</f>
        <v/>
      </c>
      <c r="I33" s="34">
        <f>IF(OR(Planning!$C33="",Planning!$M33=""),"",IF(AND(Planning!$H33&lt;=I$7+4,Planning!$M33&gt;=I$7),IF(Planning!$G33=0,"◆",IF(Planning!$O33="Terminé","T",IF(Planning!$O33="En retard","R",IF(Planning!$J33="Oui","C","P")))),""))</f>
        <v/>
      </c>
      <c r="J33" s="34">
        <f>IF(OR(Planning!$C33="",Planning!$M33=""),"",IF(AND(Planning!$H33&lt;=J$7+4,Planning!$M33&gt;=J$7),IF(Planning!$G33=0,"◆",IF(Planning!$O33="Terminé","T",IF(Planning!$O33="En retard","R",IF(Planning!$J33="Oui","C","P")))),""))</f>
        <v/>
      </c>
      <c r="K33" s="34">
        <f>IF(OR(Planning!$C33="",Planning!$M33=""),"",IF(AND(Planning!$H33&lt;=K$7+4,Planning!$M33&gt;=K$7),IF(Planning!$G33=0,"◆",IF(Planning!$O33="Terminé","T",IF(Planning!$O33="En retard","R",IF(Planning!$J33="Oui","C","P")))),""))</f>
        <v/>
      </c>
      <c r="L33" s="34">
        <f>IF(OR(Planning!$C33="",Planning!$M33=""),"",IF(AND(Planning!$H33&lt;=L$7+4,Planning!$M33&gt;=L$7),IF(Planning!$G33=0,"◆",IF(Planning!$O33="Terminé","T",IF(Planning!$O33="En retard","R",IF(Planning!$J33="Oui","C","P")))),""))</f>
        <v/>
      </c>
      <c r="M33" s="34">
        <f>IF(OR(Planning!$C33="",Planning!$M33=""),"",IF(AND(Planning!$H33&lt;=M$7+4,Planning!$M33&gt;=M$7),IF(Planning!$G33=0,"◆",IF(Planning!$O33="Terminé","T",IF(Planning!$O33="En retard","R",IF(Planning!$J33="Oui","C","P")))),""))</f>
        <v/>
      </c>
      <c r="N33" s="34">
        <f>IF(OR(Planning!$C33="",Planning!$M33=""),"",IF(AND(Planning!$H33&lt;=N$7+4,Planning!$M33&gt;=N$7),IF(Planning!$G33=0,"◆",IF(Planning!$O33="Terminé","T",IF(Planning!$O33="En retard","R",IF(Planning!$J33="Oui","C","P")))),""))</f>
        <v/>
      </c>
      <c r="O33" s="34">
        <f>IF(OR(Planning!$C33="",Planning!$M33=""),"",IF(AND(Planning!$H33&lt;=O$7+4,Planning!$M33&gt;=O$7),IF(Planning!$G33=0,"◆",IF(Planning!$O33="Terminé","T",IF(Planning!$O33="En retard","R",IF(Planning!$J33="Oui","C","P")))),""))</f>
        <v/>
      </c>
      <c r="P33" s="34">
        <f>IF(OR(Planning!$C33="",Planning!$M33=""),"",IF(AND(Planning!$H33&lt;=P$7+4,Planning!$M33&gt;=P$7),IF(Planning!$G33=0,"◆",IF(Planning!$O33="Terminé","T",IF(Planning!$O33="En retard","R",IF(Planning!$J33="Oui","C","P")))),""))</f>
        <v/>
      </c>
      <c r="Q33" s="34">
        <f>IF(OR(Planning!$C33="",Planning!$M33=""),"",IF(AND(Planning!$H33&lt;=Q$7+4,Planning!$M33&gt;=Q$7),IF(Planning!$G33=0,"◆",IF(Planning!$O33="Terminé","T",IF(Planning!$O33="En retard","R",IF(Planning!$J33="Oui","C","P")))),""))</f>
        <v/>
      </c>
      <c r="R33" s="34">
        <f>IF(OR(Planning!$C33="",Planning!$M33=""),"",IF(AND(Planning!$H33&lt;=R$7+4,Planning!$M33&gt;=R$7),IF(Planning!$G33=0,"◆",IF(Planning!$O33="Terminé","T",IF(Planning!$O33="En retard","R",IF(Planning!$J33="Oui","C","P")))),""))</f>
        <v/>
      </c>
      <c r="S33" s="34">
        <f>IF(OR(Planning!$C33="",Planning!$M33=""),"",IF(AND(Planning!$H33&lt;=S$7+4,Planning!$M33&gt;=S$7),IF(Planning!$G33=0,"◆",IF(Planning!$O33="Terminé","T",IF(Planning!$O33="En retard","R",IF(Planning!$J33="Oui","C","P")))),""))</f>
        <v/>
      </c>
      <c r="T33" s="34">
        <f>IF(OR(Planning!$C33="",Planning!$M33=""),"",IF(AND(Planning!$H33&lt;=T$7+4,Planning!$M33&gt;=T$7),IF(Planning!$G33=0,"◆",IF(Planning!$O33="Terminé","T",IF(Planning!$O33="En retard","R",IF(Planning!$J33="Oui","C","P")))),""))</f>
        <v/>
      </c>
      <c r="U33" s="34">
        <f>IF(OR(Planning!$C33="",Planning!$M33=""),"",IF(AND(Planning!$H33&lt;=U$7+4,Planning!$M33&gt;=U$7),IF(Planning!$G33=0,"◆",IF(Planning!$O33="Terminé","T",IF(Planning!$O33="En retard","R",IF(Planning!$J33="Oui","C","P")))),""))</f>
        <v/>
      </c>
      <c r="V33" s="34">
        <f>IF(OR(Planning!$C33="",Planning!$M33=""),"",IF(AND(Planning!$H33&lt;=V$7+4,Planning!$M33&gt;=V$7),IF(Planning!$G33=0,"◆",IF(Planning!$O33="Terminé","T",IF(Planning!$O33="En retard","R",IF(Planning!$J33="Oui","C","P")))),""))</f>
        <v/>
      </c>
      <c r="W33" s="34">
        <f>IF(OR(Planning!$C33="",Planning!$M33=""),"",IF(AND(Planning!$H33&lt;=W$7+4,Planning!$M33&gt;=W$7),IF(Planning!$G33=0,"◆",IF(Planning!$O33="Terminé","T",IF(Planning!$O33="En retard","R",IF(Planning!$J33="Oui","C","P")))),""))</f>
        <v/>
      </c>
      <c r="X33" s="34">
        <f>IF(OR(Planning!$C33="",Planning!$M33=""),"",IF(AND(Planning!$H33&lt;=X$7+4,Planning!$M33&gt;=X$7),IF(Planning!$G33=0,"◆",IF(Planning!$O33="Terminé","T",IF(Planning!$O33="En retard","R",IF(Planning!$J33="Oui","C","P")))),""))</f>
        <v/>
      </c>
      <c r="Y33" s="34">
        <f>IF(OR(Planning!$C33="",Planning!$M33=""),"",IF(AND(Planning!$H33&lt;=Y$7+4,Planning!$M33&gt;=Y$7),IF(Planning!$G33=0,"◆",IF(Planning!$O33="Terminé","T",IF(Planning!$O33="En retard","R",IF(Planning!$J33="Oui","C","P")))),""))</f>
        <v/>
      </c>
      <c r="Z33" s="34">
        <f>IF(OR(Planning!$C33="",Planning!$M33=""),"",IF(AND(Planning!$H33&lt;=Z$7+4,Planning!$M33&gt;=Z$7),IF(Planning!$G33=0,"◆",IF(Planning!$O33="Terminé","T",IF(Planning!$O33="En retard","R",IF(Planning!$J33="Oui","C","P")))),""))</f>
        <v/>
      </c>
      <c r="AA33" s="34">
        <f>IF(OR(Planning!$C33="",Planning!$M33=""),"",IF(AND(Planning!$H33&lt;=AA$7+4,Planning!$M33&gt;=AA$7),IF(Planning!$G33=0,"◆",IF(Planning!$O33="Terminé","T",IF(Planning!$O33="En retard","R",IF(Planning!$J33="Oui","C","P")))),""))</f>
        <v/>
      </c>
      <c r="AB33" s="34">
        <f>IF(OR(Planning!$C33="",Planning!$M33=""),"",IF(AND(Planning!$H33&lt;=AB$7+4,Planning!$M33&gt;=AB$7),IF(Planning!$G33=0,"◆",IF(Planning!$O33="Terminé","T",IF(Planning!$O33="En retard","R",IF(Planning!$J33="Oui","C","P")))),""))</f>
        <v/>
      </c>
      <c r="AC33" s="34">
        <f>IF(OR(Planning!$C33="",Planning!$M33=""),"",IF(AND(Planning!$H33&lt;=AC$7+4,Planning!$M33&gt;=AC$7),IF(Planning!$G33=0,"◆",IF(Planning!$O33="Terminé","T",IF(Planning!$O33="En retard","R",IF(Planning!$J33="Oui","C","P")))),""))</f>
        <v/>
      </c>
      <c r="AD33" s="34">
        <f>IF(OR(Planning!$C33="",Planning!$M33=""),"",IF(AND(Planning!$H33&lt;=AD$7+4,Planning!$M33&gt;=AD$7),IF(Planning!$G33=0,"◆",IF(Planning!$O33="Terminé","T",IF(Planning!$O33="En retard","R",IF(Planning!$J33="Oui","C","P")))),""))</f>
        <v/>
      </c>
      <c r="AE33" s="34">
        <f>IF(OR(Planning!$C33="",Planning!$M33=""),"",IF(AND(Planning!$H33&lt;=AE$7+4,Planning!$M33&gt;=AE$7),IF(Planning!$G33=0,"◆",IF(Planning!$O33="Terminé","T",IF(Planning!$O33="En retard","R",IF(Planning!$J33="Oui","C","P")))),""))</f>
        <v/>
      </c>
      <c r="AF33" s="34">
        <f>IF(OR(Planning!$C33="",Planning!$M33=""),"",IF(AND(Planning!$H33&lt;=AF$7+4,Planning!$M33&gt;=AF$7),IF(Planning!$G33=0,"◆",IF(Planning!$O33="Terminé","T",IF(Planning!$O33="En retard","R",IF(Planning!$J33="Oui","C","P")))),""))</f>
        <v/>
      </c>
      <c r="AG33" s="34">
        <f>IF(OR(Planning!$C33="",Planning!$M33=""),"",IF(AND(Planning!$H33&lt;=AG$7+4,Planning!$M33&gt;=AG$7),IF(Planning!$G33=0,"◆",IF(Planning!$O33="Terminé","T",IF(Planning!$O33="En retard","R",IF(Planning!$J33="Oui","C","P")))),""))</f>
        <v/>
      </c>
      <c r="AH33" s="34">
        <f>IF(OR(Planning!$C33="",Planning!$M33=""),"",IF(AND(Planning!$H33&lt;=AH$7+4,Planning!$M33&gt;=AH$7),IF(Planning!$G33=0,"◆",IF(Planning!$O33="Terminé","T",IF(Planning!$O33="En retard","R",IF(Planning!$J33="Oui","C","P")))),""))</f>
        <v/>
      </c>
      <c r="AI33" s="34">
        <f>IF(OR(Planning!$C33="",Planning!$M33=""),"",IF(AND(Planning!$H33&lt;=AI$7+4,Planning!$M33&gt;=AI$7),IF(Planning!$G33=0,"◆",IF(Planning!$O33="Terminé","T",IF(Planning!$O33="En retard","R",IF(Planning!$J33="Oui","C","P")))),""))</f>
        <v/>
      </c>
      <c r="AJ33" s="34">
        <f>IF(OR(Planning!$C33="",Planning!$M33=""),"",IF(AND(Planning!$H33&lt;=AJ$7+4,Planning!$M33&gt;=AJ$7),IF(Planning!$G33=0,"◆",IF(Planning!$O33="Terminé","T",IF(Planning!$O33="En retard","R",IF(Planning!$J33="Oui","C","P")))),""))</f>
        <v/>
      </c>
      <c r="AK33" s="34">
        <f>IF(OR(Planning!$C33="",Planning!$M33=""),"",IF(AND(Planning!$H33&lt;=AK$7+4,Planning!$M33&gt;=AK$7),IF(Planning!$G33=0,"◆",IF(Planning!$O33="Terminé","T",IF(Planning!$O33="En retard","R",IF(Planning!$J33="Oui","C","P")))),""))</f>
        <v/>
      </c>
      <c r="AL33" s="34">
        <f>IF(OR(Planning!$C33="",Planning!$M33=""),"",IF(AND(Planning!$H33&lt;=AL$7+4,Planning!$M33&gt;=AL$7),IF(Planning!$G33=0,"◆",IF(Planning!$O33="Terminé","T",IF(Planning!$O33="En retard","R",IF(Planning!$J33="Oui","C","P")))),""))</f>
        <v/>
      </c>
      <c r="AM33" s="34">
        <f>IF(OR(Planning!$C33="",Planning!$M33=""),"",IF(AND(Planning!$H33&lt;=AM$7+4,Planning!$M33&gt;=AM$7),IF(Planning!$G33=0,"◆",IF(Planning!$O33="Terminé","T",IF(Planning!$O33="En retard","R",IF(Planning!$J33="Oui","C","P")))),""))</f>
        <v/>
      </c>
      <c r="AN33" s="34">
        <f>IF(OR(Planning!$C33="",Planning!$M33=""),"",IF(AND(Planning!$H33&lt;=AN$7+4,Planning!$M33&gt;=AN$7),IF(Planning!$G33=0,"◆",IF(Planning!$O33="Terminé","T",IF(Planning!$O33="En retard","R",IF(Planning!$J33="Oui","C","P")))),""))</f>
        <v/>
      </c>
      <c r="AO33" s="34">
        <f>IF(OR(Planning!$C33="",Planning!$M33=""),"",IF(AND(Planning!$H33&lt;=AO$7+4,Planning!$M33&gt;=AO$7),IF(Planning!$G33=0,"◆",IF(Planning!$O33="Terminé","T",IF(Planning!$O33="En retard","R",IF(Planning!$J33="Oui","C","P")))),""))</f>
        <v/>
      </c>
      <c r="AP33" s="34">
        <f>IF(OR(Planning!$C33="",Planning!$M33=""),"",IF(AND(Planning!$H33&lt;=AP$7+4,Planning!$M33&gt;=AP$7),IF(Planning!$G33=0,"◆",IF(Planning!$O33="Terminé","T",IF(Planning!$O33="En retard","R",IF(Planning!$J33="Oui","C","P")))),""))</f>
        <v/>
      </c>
      <c r="AQ33" s="34">
        <f>IF(OR(Planning!$C33="",Planning!$M33=""),"",IF(AND(Planning!$H33&lt;=AQ$7+4,Planning!$M33&gt;=AQ$7),IF(Planning!$G33=0,"◆",IF(Planning!$O33="Terminé","T",IF(Planning!$O33="En retard","R",IF(Planning!$J33="Oui","C","P")))),""))</f>
        <v/>
      </c>
    </row>
    <row r="34">
      <c r="A34" s="33">
        <f>IF(Planning!$C34="","",Planning!A34)</f>
        <v/>
      </c>
      <c r="B34" s="33">
        <f>IF(Planning!$C34="","",Planning!C34)</f>
        <v/>
      </c>
      <c r="C34" s="33">
        <f>IF(Planning!$C34="","",Planning!D34)</f>
        <v/>
      </c>
      <c r="D34" s="34">
        <f>IF(OR(Planning!$C34="",Planning!$M34=""),"",IF(AND(Planning!$H34&lt;=D$7+4,Planning!$M34&gt;=D$7),IF(Planning!$G34=0,"◆",IF(Planning!$O34="Terminé","T",IF(Planning!$O34="En retard","R",IF(Planning!$J34="Oui","C","P")))),""))</f>
        <v/>
      </c>
      <c r="E34" s="34">
        <f>IF(OR(Planning!$C34="",Planning!$M34=""),"",IF(AND(Planning!$H34&lt;=E$7+4,Planning!$M34&gt;=E$7),IF(Planning!$G34=0,"◆",IF(Planning!$O34="Terminé","T",IF(Planning!$O34="En retard","R",IF(Planning!$J34="Oui","C","P")))),""))</f>
        <v/>
      </c>
      <c r="F34" s="34">
        <f>IF(OR(Planning!$C34="",Planning!$M34=""),"",IF(AND(Planning!$H34&lt;=F$7+4,Planning!$M34&gt;=F$7),IF(Planning!$G34=0,"◆",IF(Planning!$O34="Terminé","T",IF(Planning!$O34="En retard","R",IF(Planning!$J34="Oui","C","P")))),""))</f>
        <v/>
      </c>
      <c r="G34" s="34">
        <f>IF(OR(Planning!$C34="",Planning!$M34=""),"",IF(AND(Planning!$H34&lt;=G$7+4,Planning!$M34&gt;=G$7),IF(Planning!$G34=0,"◆",IF(Planning!$O34="Terminé","T",IF(Planning!$O34="En retard","R",IF(Planning!$J34="Oui","C","P")))),""))</f>
        <v/>
      </c>
      <c r="H34" s="34">
        <f>IF(OR(Planning!$C34="",Planning!$M34=""),"",IF(AND(Planning!$H34&lt;=H$7+4,Planning!$M34&gt;=H$7),IF(Planning!$G34=0,"◆",IF(Planning!$O34="Terminé","T",IF(Planning!$O34="En retard","R",IF(Planning!$J34="Oui","C","P")))),""))</f>
        <v/>
      </c>
      <c r="I34" s="34">
        <f>IF(OR(Planning!$C34="",Planning!$M34=""),"",IF(AND(Planning!$H34&lt;=I$7+4,Planning!$M34&gt;=I$7),IF(Planning!$G34=0,"◆",IF(Planning!$O34="Terminé","T",IF(Planning!$O34="En retard","R",IF(Planning!$J34="Oui","C","P")))),""))</f>
        <v/>
      </c>
      <c r="J34" s="34">
        <f>IF(OR(Planning!$C34="",Planning!$M34=""),"",IF(AND(Planning!$H34&lt;=J$7+4,Planning!$M34&gt;=J$7),IF(Planning!$G34=0,"◆",IF(Planning!$O34="Terminé","T",IF(Planning!$O34="En retard","R",IF(Planning!$J34="Oui","C","P")))),""))</f>
        <v/>
      </c>
      <c r="K34" s="34">
        <f>IF(OR(Planning!$C34="",Planning!$M34=""),"",IF(AND(Planning!$H34&lt;=K$7+4,Planning!$M34&gt;=K$7),IF(Planning!$G34=0,"◆",IF(Planning!$O34="Terminé","T",IF(Planning!$O34="En retard","R",IF(Planning!$J34="Oui","C","P")))),""))</f>
        <v/>
      </c>
      <c r="L34" s="34">
        <f>IF(OR(Planning!$C34="",Planning!$M34=""),"",IF(AND(Planning!$H34&lt;=L$7+4,Planning!$M34&gt;=L$7),IF(Planning!$G34=0,"◆",IF(Planning!$O34="Terminé","T",IF(Planning!$O34="En retard","R",IF(Planning!$J34="Oui","C","P")))),""))</f>
        <v/>
      </c>
      <c r="M34" s="34">
        <f>IF(OR(Planning!$C34="",Planning!$M34=""),"",IF(AND(Planning!$H34&lt;=M$7+4,Planning!$M34&gt;=M$7),IF(Planning!$G34=0,"◆",IF(Planning!$O34="Terminé","T",IF(Planning!$O34="En retard","R",IF(Planning!$J34="Oui","C","P")))),""))</f>
        <v/>
      </c>
      <c r="N34" s="34">
        <f>IF(OR(Planning!$C34="",Planning!$M34=""),"",IF(AND(Planning!$H34&lt;=N$7+4,Planning!$M34&gt;=N$7),IF(Planning!$G34=0,"◆",IF(Planning!$O34="Terminé","T",IF(Planning!$O34="En retard","R",IF(Planning!$J34="Oui","C","P")))),""))</f>
        <v/>
      </c>
      <c r="O34" s="34">
        <f>IF(OR(Planning!$C34="",Planning!$M34=""),"",IF(AND(Planning!$H34&lt;=O$7+4,Planning!$M34&gt;=O$7),IF(Planning!$G34=0,"◆",IF(Planning!$O34="Terminé","T",IF(Planning!$O34="En retard","R",IF(Planning!$J34="Oui","C","P")))),""))</f>
        <v/>
      </c>
      <c r="P34" s="34">
        <f>IF(OR(Planning!$C34="",Planning!$M34=""),"",IF(AND(Planning!$H34&lt;=P$7+4,Planning!$M34&gt;=P$7),IF(Planning!$G34=0,"◆",IF(Planning!$O34="Terminé","T",IF(Planning!$O34="En retard","R",IF(Planning!$J34="Oui","C","P")))),""))</f>
        <v/>
      </c>
      <c r="Q34" s="34">
        <f>IF(OR(Planning!$C34="",Planning!$M34=""),"",IF(AND(Planning!$H34&lt;=Q$7+4,Planning!$M34&gt;=Q$7),IF(Planning!$G34=0,"◆",IF(Planning!$O34="Terminé","T",IF(Planning!$O34="En retard","R",IF(Planning!$J34="Oui","C","P")))),""))</f>
        <v/>
      </c>
      <c r="R34" s="34">
        <f>IF(OR(Planning!$C34="",Planning!$M34=""),"",IF(AND(Planning!$H34&lt;=R$7+4,Planning!$M34&gt;=R$7),IF(Planning!$G34=0,"◆",IF(Planning!$O34="Terminé","T",IF(Planning!$O34="En retard","R",IF(Planning!$J34="Oui","C","P")))),""))</f>
        <v/>
      </c>
      <c r="S34" s="34">
        <f>IF(OR(Planning!$C34="",Planning!$M34=""),"",IF(AND(Planning!$H34&lt;=S$7+4,Planning!$M34&gt;=S$7),IF(Planning!$G34=0,"◆",IF(Planning!$O34="Terminé","T",IF(Planning!$O34="En retard","R",IF(Planning!$J34="Oui","C","P")))),""))</f>
        <v/>
      </c>
      <c r="T34" s="34">
        <f>IF(OR(Planning!$C34="",Planning!$M34=""),"",IF(AND(Planning!$H34&lt;=T$7+4,Planning!$M34&gt;=T$7),IF(Planning!$G34=0,"◆",IF(Planning!$O34="Terminé","T",IF(Planning!$O34="En retard","R",IF(Planning!$J34="Oui","C","P")))),""))</f>
        <v/>
      </c>
      <c r="U34" s="34">
        <f>IF(OR(Planning!$C34="",Planning!$M34=""),"",IF(AND(Planning!$H34&lt;=U$7+4,Planning!$M34&gt;=U$7),IF(Planning!$G34=0,"◆",IF(Planning!$O34="Terminé","T",IF(Planning!$O34="En retard","R",IF(Planning!$J34="Oui","C","P")))),""))</f>
        <v/>
      </c>
      <c r="V34" s="34">
        <f>IF(OR(Planning!$C34="",Planning!$M34=""),"",IF(AND(Planning!$H34&lt;=V$7+4,Planning!$M34&gt;=V$7),IF(Planning!$G34=0,"◆",IF(Planning!$O34="Terminé","T",IF(Planning!$O34="En retard","R",IF(Planning!$J34="Oui","C","P")))),""))</f>
        <v/>
      </c>
      <c r="W34" s="34">
        <f>IF(OR(Planning!$C34="",Planning!$M34=""),"",IF(AND(Planning!$H34&lt;=W$7+4,Planning!$M34&gt;=W$7),IF(Planning!$G34=0,"◆",IF(Planning!$O34="Terminé","T",IF(Planning!$O34="En retard","R",IF(Planning!$J34="Oui","C","P")))),""))</f>
        <v/>
      </c>
      <c r="X34" s="34">
        <f>IF(OR(Planning!$C34="",Planning!$M34=""),"",IF(AND(Planning!$H34&lt;=X$7+4,Planning!$M34&gt;=X$7),IF(Planning!$G34=0,"◆",IF(Planning!$O34="Terminé","T",IF(Planning!$O34="En retard","R",IF(Planning!$J34="Oui","C","P")))),""))</f>
        <v/>
      </c>
      <c r="Y34" s="34">
        <f>IF(OR(Planning!$C34="",Planning!$M34=""),"",IF(AND(Planning!$H34&lt;=Y$7+4,Planning!$M34&gt;=Y$7),IF(Planning!$G34=0,"◆",IF(Planning!$O34="Terminé","T",IF(Planning!$O34="En retard","R",IF(Planning!$J34="Oui","C","P")))),""))</f>
        <v/>
      </c>
      <c r="Z34" s="34">
        <f>IF(OR(Planning!$C34="",Planning!$M34=""),"",IF(AND(Planning!$H34&lt;=Z$7+4,Planning!$M34&gt;=Z$7),IF(Planning!$G34=0,"◆",IF(Planning!$O34="Terminé","T",IF(Planning!$O34="En retard","R",IF(Planning!$J34="Oui","C","P")))),""))</f>
        <v/>
      </c>
      <c r="AA34" s="34">
        <f>IF(OR(Planning!$C34="",Planning!$M34=""),"",IF(AND(Planning!$H34&lt;=AA$7+4,Planning!$M34&gt;=AA$7),IF(Planning!$G34=0,"◆",IF(Planning!$O34="Terminé","T",IF(Planning!$O34="En retard","R",IF(Planning!$J34="Oui","C","P")))),""))</f>
        <v/>
      </c>
      <c r="AB34" s="34">
        <f>IF(OR(Planning!$C34="",Planning!$M34=""),"",IF(AND(Planning!$H34&lt;=AB$7+4,Planning!$M34&gt;=AB$7),IF(Planning!$G34=0,"◆",IF(Planning!$O34="Terminé","T",IF(Planning!$O34="En retard","R",IF(Planning!$J34="Oui","C","P")))),""))</f>
        <v/>
      </c>
      <c r="AC34" s="34">
        <f>IF(OR(Planning!$C34="",Planning!$M34=""),"",IF(AND(Planning!$H34&lt;=AC$7+4,Planning!$M34&gt;=AC$7),IF(Planning!$G34=0,"◆",IF(Planning!$O34="Terminé","T",IF(Planning!$O34="En retard","R",IF(Planning!$J34="Oui","C","P")))),""))</f>
        <v/>
      </c>
      <c r="AD34" s="34">
        <f>IF(OR(Planning!$C34="",Planning!$M34=""),"",IF(AND(Planning!$H34&lt;=AD$7+4,Planning!$M34&gt;=AD$7),IF(Planning!$G34=0,"◆",IF(Planning!$O34="Terminé","T",IF(Planning!$O34="En retard","R",IF(Planning!$J34="Oui","C","P")))),""))</f>
        <v/>
      </c>
      <c r="AE34" s="34">
        <f>IF(OR(Planning!$C34="",Planning!$M34=""),"",IF(AND(Planning!$H34&lt;=AE$7+4,Planning!$M34&gt;=AE$7),IF(Planning!$G34=0,"◆",IF(Planning!$O34="Terminé","T",IF(Planning!$O34="En retard","R",IF(Planning!$J34="Oui","C","P")))),""))</f>
        <v/>
      </c>
      <c r="AF34" s="34">
        <f>IF(OR(Planning!$C34="",Planning!$M34=""),"",IF(AND(Planning!$H34&lt;=AF$7+4,Planning!$M34&gt;=AF$7),IF(Planning!$G34=0,"◆",IF(Planning!$O34="Terminé","T",IF(Planning!$O34="En retard","R",IF(Planning!$J34="Oui","C","P")))),""))</f>
        <v/>
      </c>
      <c r="AG34" s="34">
        <f>IF(OR(Planning!$C34="",Planning!$M34=""),"",IF(AND(Planning!$H34&lt;=AG$7+4,Planning!$M34&gt;=AG$7),IF(Planning!$G34=0,"◆",IF(Planning!$O34="Terminé","T",IF(Planning!$O34="En retard","R",IF(Planning!$J34="Oui","C","P")))),""))</f>
        <v/>
      </c>
      <c r="AH34" s="34">
        <f>IF(OR(Planning!$C34="",Planning!$M34=""),"",IF(AND(Planning!$H34&lt;=AH$7+4,Planning!$M34&gt;=AH$7),IF(Planning!$G34=0,"◆",IF(Planning!$O34="Terminé","T",IF(Planning!$O34="En retard","R",IF(Planning!$J34="Oui","C","P")))),""))</f>
        <v/>
      </c>
      <c r="AI34" s="34">
        <f>IF(OR(Planning!$C34="",Planning!$M34=""),"",IF(AND(Planning!$H34&lt;=AI$7+4,Planning!$M34&gt;=AI$7),IF(Planning!$G34=0,"◆",IF(Planning!$O34="Terminé","T",IF(Planning!$O34="En retard","R",IF(Planning!$J34="Oui","C","P")))),""))</f>
        <v/>
      </c>
      <c r="AJ34" s="34">
        <f>IF(OR(Planning!$C34="",Planning!$M34=""),"",IF(AND(Planning!$H34&lt;=AJ$7+4,Planning!$M34&gt;=AJ$7),IF(Planning!$G34=0,"◆",IF(Planning!$O34="Terminé","T",IF(Planning!$O34="En retard","R",IF(Planning!$J34="Oui","C","P")))),""))</f>
        <v/>
      </c>
      <c r="AK34" s="34">
        <f>IF(OR(Planning!$C34="",Planning!$M34=""),"",IF(AND(Planning!$H34&lt;=AK$7+4,Planning!$M34&gt;=AK$7),IF(Planning!$G34=0,"◆",IF(Planning!$O34="Terminé","T",IF(Planning!$O34="En retard","R",IF(Planning!$J34="Oui","C","P")))),""))</f>
        <v/>
      </c>
      <c r="AL34" s="34">
        <f>IF(OR(Planning!$C34="",Planning!$M34=""),"",IF(AND(Planning!$H34&lt;=AL$7+4,Planning!$M34&gt;=AL$7),IF(Planning!$G34=0,"◆",IF(Planning!$O34="Terminé","T",IF(Planning!$O34="En retard","R",IF(Planning!$J34="Oui","C","P")))),""))</f>
        <v/>
      </c>
      <c r="AM34" s="34">
        <f>IF(OR(Planning!$C34="",Planning!$M34=""),"",IF(AND(Planning!$H34&lt;=AM$7+4,Planning!$M34&gt;=AM$7),IF(Planning!$G34=0,"◆",IF(Planning!$O34="Terminé","T",IF(Planning!$O34="En retard","R",IF(Planning!$J34="Oui","C","P")))),""))</f>
        <v/>
      </c>
      <c r="AN34" s="34">
        <f>IF(OR(Planning!$C34="",Planning!$M34=""),"",IF(AND(Planning!$H34&lt;=AN$7+4,Planning!$M34&gt;=AN$7),IF(Planning!$G34=0,"◆",IF(Planning!$O34="Terminé","T",IF(Planning!$O34="En retard","R",IF(Planning!$J34="Oui","C","P")))),""))</f>
        <v/>
      </c>
      <c r="AO34" s="34">
        <f>IF(OR(Planning!$C34="",Planning!$M34=""),"",IF(AND(Planning!$H34&lt;=AO$7+4,Planning!$M34&gt;=AO$7),IF(Planning!$G34=0,"◆",IF(Planning!$O34="Terminé","T",IF(Planning!$O34="En retard","R",IF(Planning!$J34="Oui","C","P")))),""))</f>
        <v/>
      </c>
      <c r="AP34" s="34">
        <f>IF(OR(Planning!$C34="",Planning!$M34=""),"",IF(AND(Planning!$H34&lt;=AP$7+4,Planning!$M34&gt;=AP$7),IF(Planning!$G34=0,"◆",IF(Planning!$O34="Terminé","T",IF(Planning!$O34="En retard","R",IF(Planning!$J34="Oui","C","P")))),""))</f>
        <v/>
      </c>
      <c r="AQ34" s="34">
        <f>IF(OR(Planning!$C34="",Planning!$M34=""),"",IF(AND(Planning!$H34&lt;=AQ$7+4,Planning!$M34&gt;=AQ$7),IF(Planning!$G34=0,"◆",IF(Planning!$O34="Terminé","T",IF(Planning!$O34="En retard","R",IF(Planning!$J34="Oui","C","P")))),""))</f>
        <v/>
      </c>
    </row>
    <row r="35">
      <c r="A35" s="33">
        <f>IF(Planning!$C35="","",Planning!A35)</f>
        <v/>
      </c>
      <c r="B35" s="33">
        <f>IF(Planning!$C35="","",Planning!C35)</f>
        <v/>
      </c>
      <c r="C35" s="33">
        <f>IF(Planning!$C35="","",Planning!D35)</f>
        <v/>
      </c>
      <c r="D35" s="34">
        <f>IF(OR(Planning!$C35="",Planning!$M35=""),"",IF(AND(Planning!$H35&lt;=D$7+4,Planning!$M35&gt;=D$7),IF(Planning!$G35=0,"◆",IF(Planning!$O35="Terminé","T",IF(Planning!$O35="En retard","R",IF(Planning!$J35="Oui","C","P")))),""))</f>
        <v/>
      </c>
      <c r="E35" s="34">
        <f>IF(OR(Planning!$C35="",Planning!$M35=""),"",IF(AND(Planning!$H35&lt;=E$7+4,Planning!$M35&gt;=E$7),IF(Planning!$G35=0,"◆",IF(Planning!$O35="Terminé","T",IF(Planning!$O35="En retard","R",IF(Planning!$J35="Oui","C","P")))),""))</f>
        <v/>
      </c>
      <c r="F35" s="34">
        <f>IF(OR(Planning!$C35="",Planning!$M35=""),"",IF(AND(Planning!$H35&lt;=F$7+4,Planning!$M35&gt;=F$7),IF(Planning!$G35=0,"◆",IF(Planning!$O35="Terminé","T",IF(Planning!$O35="En retard","R",IF(Planning!$J35="Oui","C","P")))),""))</f>
        <v/>
      </c>
      <c r="G35" s="34">
        <f>IF(OR(Planning!$C35="",Planning!$M35=""),"",IF(AND(Planning!$H35&lt;=G$7+4,Planning!$M35&gt;=G$7),IF(Planning!$G35=0,"◆",IF(Planning!$O35="Terminé","T",IF(Planning!$O35="En retard","R",IF(Planning!$J35="Oui","C","P")))),""))</f>
        <v/>
      </c>
      <c r="H35" s="34">
        <f>IF(OR(Planning!$C35="",Planning!$M35=""),"",IF(AND(Planning!$H35&lt;=H$7+4,Planning!$M35&gt;=H$7),IF(Planning!$G35=0,"◆",IF(Planning!$O35="Terminé","T",IF(Planning!$O35="En retard","R",IF(Planning!$J35="Oui","C","P")))),""))</f>
        <v/>
      </c>
      <c r="I35" s="34">
        <f>IF(OR(Planning!$C35="",Planning!$M35=""),"",IF(AND(Planning!$H35&lt;=I$7+4,Planning!$M35&gt;=I$7),IF(Planning!$G35=0,"◆",IF(Planning!$O35="Terminé","T",IF(Planning!$O35="En retard","R",IF(Planning!$J35="Oui","C","P")))),""))</f>
        <v/>
      </c>
      <c r="J35" s="34">
        <f>IF(OR(Planning!$C35="",Planning!$M35=""),"",IF(AND(Planning!$H35&lt;=J$7+4,Planning!$M35&gt;=J$7),IF(Planning!$G35=0,"◆",IF(Planning!$O35="Terminé","T",IF(Planning!$O35="En retard","R",IF(Planning!$J35="Oui","C","P")))),""))</f>
        <v/>
      </c>
      <c r="K35" s="34">
        <f>IF(OR(Planning!$C35="",Planning!$M35=""),"",IF(AND(Planning!$H35&lt;=K$7+4,Planning!$M35&gt;=K$7),IF(Planning!$G35=0,"◆",IF(Planning!$O35="Terminé","T",IF(Planning!$O35="En retard","R",IF(Planning!$J35="Oui","C","P")))),""))</f>
        <v/>
      </c>
      <c r="L35" s="34">
        <f>IF(OR(Planning!$C35="",Planning!$M35=""),"",IF(AND(Planning!$H35&lt;=L$7+4,Planning!$M35&gt;=L$7),IF(Planning!$G35=0,"◆",IF(Planning!$O35="Terminé","T",IF(Planning!$O35="En retard","R",IF(Planning!$J35="Oui","C","P")))),""))</f>
        <v/>
      </c>
      <c r="M35" s="34">
        <f>IF(OR(Planning!$C35="",Planning!$M35=""),"",IF(AND(Planning!$H35&lt;=M$7+4,Planning!$M35&gt;=M$7),IF(Planning!$G35=0,"◆",IF(Planning!$O35="Terminé","T",IF(Planning!$O35="En retard","R",IF(Planning!$J35="Oui","C","P")))),""))</f>
        <v/>
      </c>
      <c r="N35" s="34">
        <f>IF(OR(Planning!$C35="",Planning!$M35=""),"",IF(AND(Planning!$H35&lt;=N$7+4,Planning!$M35&gt;=N$7),IF(Planning!$G35=0,"◆",IF(Planning!$O35="Terminé","T",IF(Planning!$O35="En retard","R",IF(Planning!$J35="Oui","C","P")))),""))</f>
        <v/>
      </c>
      <c r="O35" s="34">
        <f>IF(OR(Planning!$C35="",Planning!$M35=""),"",IF(AND(Planning!$H35&lt;=O$7+4,Planning!$M35&gt;=O$7),IF(Planning!$G35=0,"◆",IF(Planning!$O35="Terminé","T",IF(Planning!$O35="En retard","R",IF(Planning!$J35="Oui","C","P")))),""))</f>
        <v/>
      </c>
      <c r="P35" s="34">
        <f>IF(OR(Planning!$C35="",Planning!$M35=""),"",IF(AND(Planning!$H35&lt;=P$7+4,Planning!$M35&gt;=P$7),IF(Planning!$G35=0,"◆",IF(Planning!$O35="Terminé","T",IF(Planning!$O35="En retard","R",IF(Planning!$J35="Oui","C","P")))),""))</f>
        <v/>
      </c>
      <c r="Q35" s="34">
        <f>IF(OR(Planning!$C35="",Planning!$M35=""),"",IF(AND(Planning!$H35&lt;=Q$7+4,Planning!$M35&gt;=Q$7),IF(Planning!$G35=0,"◆",IF(Planning!$O35="Terminé","T",IF(Planning!$O35="En retard","R",IF(Planning!$J35="Oui","C","P")))),""))</f>
        <v/>
      </c>
      <c r="R35" s="34">
        <f>IF(OR(Planning!$C35="",Planning!$M35=""),"",IF(AND(Planning!$H35&lt;=R$7+4,Planning!$M35&gt;=R$7),IF(Planning!$G35=0,"◆",IF(Planning!$O35="Terminé","T",IF(Planning!$O35="En retard","R",IF(Planning!$J35="Oui","C","P")))),""))</f>
        <v/>
      </c>
      <c r="S35" s="34">
        <f>IF(OR(Planning!$C35="",Planning!$M35=""),"",IF(AND(Planning!$H35&lt;=S$7+4,Planning!$M35&gt;=S$7),IF(Planning!$G35=0,"◆",IF(Planning!$O35="Terminé","T",IF(Planning!$O35="En retard","R",IF(Planning!$J35="Oui","C","P")))),""))</f>
        <v/>
      </c>
      <c r="T35" s="34">
        <f>IF(OR(Planning!$C35="",Planning!$M35=""),"",IF(AND(Planning!$H35&lt;=T$7+4,Planning!$M35&gt;=T$7),IF(Planning!$G35=0,"◆",IF(Planning!$O35="Terminé","T",IF(Planning!$O35="En retard","R",IF(Planning!$J35="Oui","C","P")))),""))</f>
        <v/>
      </c>
      <c r="U35" s="34">
        <f>IF(OR(Planning!$C35="",Planning!$M35=""),"",IF(AND(Planning!$H35&lt;=U$7+4,Planning!$M35&gt;=U$7),IF(Planning!$G35=0,"◆",IF(Planning!$O35="Terminé","T",IF(Planning!$O35="En retard","R",IF(Planning!$J35="Oui","C","P")))),""))</f>
        <v/>
      </c>
      <c r="V35" s="34">
        <f>IF(OR(Planning!$C35="",Planning!$M35=""),"",IF(AND(Planning!$H35&lt;=V$7+4,Planning!$M35&gt;=V$7),IF(Planning!$G35=0,"◆",IF(Planning!$O35="Terminé","T",IF(Planning!$O35="En retard","R",IF(Planning!$J35="Oui","C","P")))),""))</f>
        <v/>
      </c>
      <c r="W35" s="34">
        <f>IF(OR(Planning!$C35="",Planning!$M35=""),"",IF(AND(Planning!$H35&lt;=W$7+4,Planning!$M35&gt;=W$7),IF(Planning!$G35=0,"◆",IF(Planning!$O35="Terminé","T",IF(Planning!$O35="En retard","R",IF(Planning!$J35="Oui","C","P")))),""))</f>
        <v/>
      </c>
      <c r="X35" s="34">
        <f>IF(OR(Planning!$C35="",Planning!$M35=""),"",IF(AND(Planning!$H35&lt;=X$7+4,Planning!$M35&gt;=X$7),IF(Planning!$G35=0,"◆",IF(Planning!$O35="Terminé","T",IF(Planning!$O35="En retard","R",IF(Planning!$J35="Oui","C","P")))),""))</f>
        <v/>
      </c>
      <c r="Y35" s="34">
        <f>IF(OR(Planning!$C35="",Planning!$M35=""),"",IF(AND(Planning!$H35&lt;=Y$7+4,Planning!$M35&gt;=Y$7),IF(Planning!$G35=0,"◆",IF(Planning!$O35="Terminé","T",IF(Planning!$O35="En retard","R",IF(Planning!$J35="Oui","C","P")))),""))</f>
        <v/>
      </c>
      <c r="Z35" s="34">
        <f>IF(OR(Planning!$C35="",Planning!$M35=""),"",IF(AND(Planning!$H35&lt;=Z$7+4,Planning!$M35&gt;=Z$7),IF(Planning!$G35=0,"◆",IF(Planning!$O35="Terminé","T",IF(Planning!$O35="En retard","R",IF(Planning!$J35="Oui","C","P")))),""))</f>
        <v/>
      </c>
      <c r="AA35" s="34">
        <f>IF(OR(Planning!$C35="",Planning!$M35=""),"",IF(AND(Planning!$H35&lt;=AA$7+4,Planning!$M35&gt;=AA$7),IF(Planning!$G35=0,"◆",IF(Planning!$O35="Terminé","T",IF(Planning!$O35="En retard","R",IF(Planning!$J35="Oui","C","P")))),""))</f>
        <v/>
      </c>
      <c r="AB35" s="34">
        <f>IF(OR(Planning!$C35="",Planning!$M35=""),"",IF(AND(Planning!$H35&lt;=AB$7+4,Planning!$M35&gt;=AB$7),IF(Planning!$G35=0,"◆",IF(Planning!$O35="Terminé","T",IF(Planning!$O35="En retard","R",IF(Planning!$J35="Oui","C","P")))),""))</f>
        <v/>
      </c>
      <c r="AC35" s="34">
        <f>IF(OR(Planning!$C35="",Planning!$M35=""),"",IF(AND(Planning!$H35&lt;=AC$7+4,Planning!$M35&gt;=AC$7),IF(Planning!$G35=0,"◆",IF(Planning!$O35="Terminé","T",IF(Planning!$O35="En retard","R",IF(Planning!$J35="Oui","C","P")))),""))</f>
        <v/>
      </c>
      <c r="AD35" s="34">
        <f>IF(OR(Planning!$C35="",Planning!$M35=""),"",IF(AND(Planning!$H35&lt;=AD$7+4,Planning!$M35&gt;=AD$7),IF(Planning!$G35=0,"◆",IF(Planning!$O35="Terminé","T",IF(Planning!$O35="En retard","R",IF(Planning!$J35="Oui","C","P")))),""))</f>
        <v/>
      </c>
      <c r="AE35" s="34">
        <f>IF(OR(Planning!$C35="",Planning!$M35=""),"",IF(AND(Planning!$H35&lt;=AE$7+4,Planning!$M35&gt;=AE$7),IF(Planning!$G35=0,"◆",IF(Planning!$O35="Terminé","T",IF(Planning!$O35="En retard","R",IF(Planning!$J35="Oui","C","P")))),""))</f>
        <v/>
      </c>
      <c r="AF35" s="34">
        <f>IF(OR(Planning!$C35="",Planning!$M35=""),"",IF(AND(Planning!$H35&lt;=AF$7+4,Planning!$M35&gt;=AF$7),IF(Planning!$G35=0,"◆",IF(Planning!$O35="Terminé","T",IF(Planning!$O35="En retard","R",IF(Planning!$J35="Oui","C","P")))),""))</f>
        <v/>
      </c>
      <c r="AG35" s="34">
        <f>IF(OR(Planning!$C35="",Planning!$M35=""),"",IF(AND(Planning!$H35&lt;=AG$7+4,Planning!$M35&gt;=AG$7),IF(Planning!$G35=0,"◆",IF(Planning!$O35="Terminé","T",IF(Planning!$O35="En retard","R",IF(Planning!$J35="Oui","C","P")))),""))</f>
        <v/>
      </c>
      <c r="AH35" s="34">
        <f>IF(OR(Planning!$C35="",Planning!$M35=""),"",IF(AND(Planning!$H35&lt;=AH$7+4,Planning!$M35&gt;=AH$7),IF(Planning!$G35=0,"◆",IF(Planning!$O35="Terminé","T",IF(Planning!$O35="En retard","R",IF(Planning!$J35="Oui","C","P")))),""))</f>
        <v/>
      </c>
      <c r="AI35" s="34">
        <f>IF(OR(Planning!$C35="",Planning!$M35=""),"",IF(AND(Planning!$H35&lt;=AI$7+4,Planning!$M35&gt;=AI$7),IF(Planning!$G35=0,"◆",IF(Planning!$O35="Terminé","T",IF(Planning!$O35="En retard","R",IF(Planning!$J35="Oui","C","P")))),""))</f>
        <v/>
      </c>
      <c r="AJ35" s="34">
        <f>IF(OR(Planning!$C35="",Planning!$M35=""),"",IF(AND(Planning!$H35&lt;=AJ$7+4,Planning!$M35&gt;=AJ$7),IF(Planning!$G35=0,"◆",IF(Planning!$O35="Terminé","T",IF(Planning!$O35="En retard","R",IF(Planning!$J35="Oui","C","P")))),""))</f>
        <v/>
      </c>
      <c r="AK35" s="34">
        <f>IF(OR(Planning!$C35="",Planning!$M35=""),"",IF(AND(Planning!$H35&lt;=AK$7+4,Planning!$M35&gt;=AK$7),IF(Planning!$G35=0,"◆",IF(Planning!$O35="Terminé","T",IF(Planning!$O35="En retard","R",IF(Planning!$J35="Oui","C","P")))),""))</f>
        <v/>
      </c>
      <c r="AL35" s="34">
        <f>IF(OR(Planning!$C35="",Planning!$M35=""),"",IF(AND(Planning!$H35&lt;=AL$7+4,Planning!$M35&gt;=AL$7),IF(Planning!$G35=0,"◆",IF(Planning!$O35="Terminé","T",IF(Planning!$O35="En retard","R",IF(Planning!$J35="Oui","C","P")))),""))</f>
        <v/>
      </c>
      <c r="AM35" s="34">
        <f>IF(OR(Planning!$C35="",Planning!$M35=""),"",IF(AND(Planning!$H35&lt;=AM$7+4,Planning!$M35&gt;=AM$7),IF(Planning!$G35=0,"◆",IF(Planning!$O35="Terminé","T",IF(Planning!$O35="En retard","R",IF(Planning!$J35="Oui","C","P")))),""))</f>
        <v/>
      </c>
      <c r="AN35" s="34">
        <f>IF(OR(Planning!$C35="",Planning!$M35=""),"",IF(AND(Planning!$H35&lt;=AN$7+4,Planning!$M35&gt;=AN$7),IF(Planning!$G35=0,"◆",IF(Planning!$O35="Terminé","T",IF(Planning!$O35="En retard","R",IF(Planning!$J35="Oui","C","P")))),""))</f>
        <v/>
      </c>
      <c r="AO35" s="34">
        <f>IF(OR(Planning!$C35="",Planning!$M35=""),"",IF(AND(Planning!$H35&lt;=AO$7+4,Planning!$M35&gt;=AO$7),IF(Planning!$G35=0,"◆",IF(Planning!$O35="Terminé","T",IF(Planning!$O35="En retard","R",IF(Planning!$J35="Oui","C","P")))),""))</f>
        <v/>
      </c>
      <c r="AP35" s="34">
        <f>IF(OR(Planning!$C35="",Planning!$M35=""),"",IF(AND(Planning!$H35&lt;=AP$7+4,Planning!$M35&gt;=AP$7),IF(Planning!$G35=0,"◆",IF(Planning!$O35="Terminé","T",IF(Planning!$O35="En retard","R",IF(Planning!$J35="Oui","C","P")))),""))</f>
        <v/>
      </c>
      <c r="AQ35" s="34">
        <f>IF(OR(Planning!$C35="",Planning!$M35=""),"",IF(AND(Planning!$H35&lt;=AQ$7+4,Planning!$M35&gt;=AQ$7),IF(Planning!$G35=0,"◆",IF(Planning!$O35="Terminé","T",IF(Planning!$O35="En retard","R",IF(Planning!$J35="Oui","C","P")))),""))</f>
        <v/>
      </c>
    </row>
    <row r="36">
      <c r="A36" s="33">
        <f>IF(Planning!$C36="","",Planning!A36)</f>
        <v/>
      </c>
      <c r="B36" s="33">
        <f>IF(Planning!$C36="","",Planning!C36)</f>
        <v/>
      </c>
      <c r="C36" s="33">
        <f>IF(Planning!$C36="","",Planning!D36)</f>
        <v/>
      </c>
      <c r="D36" s="34">
        <f>IF(OR(Planning!$C36="",Planning!$M36=""),"",IF(AND(Planning!$H36&lt;=D$7+4,Planning!$M36&gt;=D$7),IF(Planning!$G36=0,"◆",IF(Planning!$O36="Terminé","T",IF(Planning!$O36="En retard","R",IF(Planning!$J36="Oui","C","P")))),""))</f>
        <v/>
      </c>
      <c r="E36" s="34">
        <f>IF(OR(Planning!$C36="",Planning!$M36=""),"",IF(AND(Planning!$H36&lt;=E$7+4,Planning!$M36&gt;=E$7),IF(Planning!$G36=0,"◆",IF(Planning!$O36="Terminé","T",IF(Planning!$O36="En retard","R",IF(Planning!$J36="Oui","C","P")))),""))</f>
        <v/>
      </c>
      <c r="F36" s="34">
        <f>IF(OR(Planning!$C36="",Planning!$M36=""),"",IF(AND(Planning!$H36&lt;=F$7+4,Planning!$M36&gt;=F$7),IF(Planning!$G36=0,"◆",IF(Planning!$O36="Terminé","T",IF(Planning!$O36="En retard","R",IF(Planning!$J36="Oui","C","P")))),""))</f>
        <v/>
      </c>
      <c r="G36" s="34">
        <f>IF(OR(Planning!$C36="",Planning!$M36=""),"",IF(AND(Planning!$H36&lt;=G$7+4,Planning!$M36&gt;=G$7),IF(Planning!$G36=0,"◆",IF(Planning!$O36="Terminé","T",IF(Planning!$O36="En retard","R",IF(Planning!$J36="Oui","C","P")))),""))</f>
        <v/>
      </c>
      <c r="H36" s="34">
        <f>IF(OR(Planning!$C36="",Planning!$M36=""),"",IF(AND(Planning!$H36&lt;=H$7+4,Planning!$M36&gt;=H$7),IF(Planning!$G36=0,"◆",IF(Planning!$O36="Terminé","T",IF(Planning!$O36="En retard","R",IF(Planning!$J36="Oui","C","P")))),""))</f>
        <v/>
      </c>
      <c r="I36" s="34">
        <f>IF(OR(Planning!$C36="",Planning!$M36=""),"",IF(AND(Planning!$H36&lt;=I$7+4,Planning!$M36&gt;=I$7),IF(Planning!$G36=0,"◆",IF(Planning!$O36="Terminé","T",IF(Planning!$O36="En retard","R",IF(Planning!$J36="Oui","C","P")))),""))</f>
        <v/>
      </c>
      <c r="J36" s="34">
        <f>IF(OR(Planning!$C36="",Planning!$M36=""),"",IF(AND(Planning!$H36&lt;=J$7+4,Planning!$M36&gt;=J$7),IF(Planning!$G36=0,"◆",IF(Planning!$O36="Terminé","T",IF(Planning!$O36="En retard","R",IF(Planning!$J36="Oui","C","P")))),""))</f>
        <v/>
      </c>
      <c r="K36" s="34">
        <f>IF(OR(Planning!$C36="",Planning!$M36=""),"",IF(AND(Planning!$H36&lt;=K$7+4,Planning!$M36&gt;=K$7),IF(Planning!$G36=0,"◆",IF(Planning!$O36="Terminé","T",IF(Planning!$O36="En retard","R",IF(Planning!$J36="Oui","C","P")))),""))</f>
        <v/>
      </c>
      <c r="L36" s="34">
        <f>IF(OR(Planning!$C36="",Planning!$M36=""),"",IF(AND(Planning!$H36&lt;=L$7+4,Planning!$M36&gt;=L$7),IF(Planning!$G36=0,"◆",IF(Planning!$O36="Terminé","T",IF(Planning!$O36="En retard","R",IF(Planning!$J36="Oui","C","P")))),""))</f>
        <v/>
      </c>
      <c r="M36" s="34">
        <f>IF(OR(Planning!$C36="",Planning!$M36=""),"",IF(AND(Planning!$H36&lt;=M$7+4,Planning!$M36&gt;=M$7),IF(Planning!$G36=0,"◆",IF(Planning!$O36="Terminé","T",IF(Planning!$O36="En retard","R",IF(Planning!$J36="Oui","C","P")))),""))</f>
        <v/>
      </c>
      <c r="N36" s="34">
        <f>IF(OR(Planning!$C36="",Planning!$M36=""),"",IF(AND(Planning!$H36&lt;=N$7+4,Planning!$M36&gt;=N$7),IF(Planning!$G36=0,"◆",IF(Planning!$O36="Terminé","T",IF(Planning!$O36="En retard","R",IF(Planning!$J36="Oui","C","P")))),""))</f>
        <v/>
      </c>
      <c r="O36" s="34">
        <f>IF(OR(Planning!$C36="",Planning!$M36=""),"",IF(AND(Planning!$H36&lt;=O$7+4,Planning!$M36&gt;=O$7),IF(Planning!$G36=0,"◆",IF(Planning!$O36="Terminé","T",IF(Planning!$O36="En retard","R",IF(Planning!$J36="Oui","C","P")))),""))</f>
        <v/>
      </c>
      <c r="P36" s="34">
        <f>IF(OR(Planning!$C36="",Planning!$M36=""),"",IF(AND(Planning!$H36&lt;=P$7+4,Planning!$M36&gt;=P$7),IF(Planning!$G36=0,"◆",IF(Planning!$O36="Terminé","T",IF(Planning!$O36="En retard","R",IF(Planning!$J36="Oui","C","P")))),""))</f>
        <v/>
      </c>
      <c r="Q36" s="34">
        <f>IF(OR(Planning!$C36="",Planning!$M36=""),"",IF(AND(Planning!$H36&lt;=Q$7+4,Planning!$M36&gt;=Q$7),IF(Planning!$G36=0,"◆",IF(Planning!$O36="Terminé","T",IF(Planning!$O36="En retard","R",IF(Planning!$J36="Oui","C","P")))),""))</f>
        <v/>
      </c>
      <c r="R36" s="34">
        <f>IF(OR(Planning!$C36="",Planning!$M36=""),"",IF(AND(Planning!$H36&lt;=R$7+4,Planning!$M36&gt;=R$7),IF(Planning!$G36=0,"◆",IF(Planning!$O36="Terminé","T",IF(Planning!$O36="En retard","R",IF(Planning!$J36="Oui","C","P")))),""))</f>
        <v/>
      </c>
      <c r="S36" s="34">
        <f>IF(OR(Planning!$C36="",Planning!$M36=""),"",IF(AND(Planning!$H36&lt;=S$7+4,Planning!$M36&gt;=S$7),IF(Planning!$G36=0,"◆",IF(Planning!$O36="Terminé","T",IF(Planning!$O36="En retard","R",IF(Planning!$J36="Oui","C","P")))),""))</f>
        <v/>
      </c>
      <c r="T36" s="34">
        <f>IF(OR(Planning!$C36="",Planning!$M36=""),"",IF(AND(Planning!$H36&lt;=T$7+4,Planning!$M36&gt;=T$7),IF(Planning!$G36=0,"◆",IF(Planning!$O36="Terminé","T",IF(Planning!$O36="En retard","R",IF(Planning!$J36="Oui","C","P")))),""))</f>
        <v/>
      </c>
      <c r="U36" s="34">
        <f>IF(OR(Planning!$C36="",Planning!$M36=""),"",IF(AND(Planning!$H36&lt;=U$7+4,Planning!$M36&gt;=U$7),IF(Planning!$G36=0,"◆",IF(Planning!$O36="Terminé","T",IF(Planning!$O36="En retard","R",IF(Planning!$J36="Oui","C","P")))),""))</f>
        <v/>
      </c>
      <c r="V36" s="34">
        <f>IF(OR(Planning!$C36="",Planning!$M36=""),"",IF(AND(Planning!$H36&lt;=V$7+4,Planning!$M36&gt;=V$7),IF(Planning!$G36=0,"◆",IF(Planning!$O36="Terminé","T",IF(Planning!$O36="En retard","R",IF(Planning!$J36="Oui","C","P")))),""))</f>
        <v/>
      </c>
      <c r="W36" s="34">
        <f>IF(OR(Planning!$C36="",Planning!$M36=""),"",IF(AND(Planning!$H36&lt;=W$7+4,Planning!$M36&gt;=W$7),IF(Planning!$G36=0,"◆",IF(Planning!$O36="Terminé","T",IF(Planning!$O36="En retard","R",IF(Planning!$J36="Oui","C","P")))),""))</f>
        <v/>
      </c>
      <c r="X36" s="34">
        <f>IF(OR(Planning!$C36="",Planning!$M36=""),"",IF(AND(Planning!$H36&lt;=X$7+4,Planning!$M36&gt;=X$7),IF(Planning!$G36=0,"◆",IF(Planning!$O36="Terminé","T",IF(Planning!$O36="En retard","R",IF(Planning!$J36="Oui","C","P")))),""))</f>
        <v/>
      </c>
      <c r="Y36" s="34">
        <f>IF(OR(Planning!$C36="",Planning!$M36=""),"",IF(AND(Planning!$H36&lt;=Y$7+4,Planning!$M36&gt;=Y$7),IF(Planning!$G36=0,"◆",IF(Planning!$O36="Terminé","T",IF(Planning!$O36="En retard","R",IF(Planning!$J36="Oui","C","P")))),""))</f>
        <v/>
      </c>
      <c r="Z36" s="34">
        <f>IF(OR(Planning!$C36="",Planning!$M36=""),"",IF(AND(Planning!$H36&lt;=Z$7+4,Planning!$M36&gt;=Z$7),IF(Planning!$G36=0,"◆",IF(Planning!$O36="Terminé","T",IF(Planning!$O36="En retard","R",IF(Planning!$J36="Oui","C","P")))),""))</f>
        <v/>
      </c>
      <c r="AA36" s="34">
        <f>IF(OR(Planning!$C36="",Planning!$M36=""),"",IF(AND(Planning!$H36&lt;=AA$7+4,Planning!$M36&gt;=AA$7),IF(Planning!$G36=0,"◆",IF(Planning!$O36="Terminé","T",IF(Planning!$O36="En retard","R",IF(Planning!$J36="Oui","C","P")))),""))</f>
        <v/>
      </c>
      <c r="AB36" s="34">
        <f>IF(OR(Planning!$C36="",Planning!$M36=""),"",IF(AND(Planning!$H36&lt;=AB$7+4,Planning!$M36&gt;=AB$7),IF(Planning!$G36=0,"◆",IF(Planning!$O36="Terminé","T",IF(Planning!$O36="En retard","R",IF(Planning!$J36="Oui","C","P")))),""))</f>
        <v/>
      </c>
      <c r="AC36" s="34">
        <f>IF(OR(Planning!$C36="",Planning!$M36=""),"",IF(AND(Planning!$H36&lt;=AC$7+4,Planning!$M36&gt;=AC$7),IF(Planning!$G36=0,"◆",IF(Planning!$O36="Terminé","T",IF(Planning!$O36="En retard","R",IF(Planning!$J36="Oui","C","P")))),""))</f>
        <v/>
      </c>
      <c r="AD36" s="34">
        <f>IF(OR(Planning!$C36="",Planning!$M36=""),"",IF(AND(Planning!$H36&lt;=AD$7+4,Planning!$M36&gt;=AD$7),IF(Planning!$G36=0,"◆",IF(Planning!$O36="Terminé","T",IF(Planning!$O36="En retard","R",IF(Planning!$J36="Oui","C","P")))),""))</f>
        <v/>
      </c>
      <c r="AE36" s="34">
        <f>IF(OR(Planning!$C36="",Planning!$M36=""),"",IF(AND(Planning!$H36&lt;=AE$7+4,Planning!$M36&gt;=AE$7),IF(Planning!$G36=0,"◆",IF(Planning!$O36="Terminé","T",IF(Planning!$O36="En retard","R",IF(Planning!$J36="Oui","C","P")))),""))</f>
        <v/>
      </c>
      <c r="AF36" s="34">
        <f>IF(OR(Planning!$C36="",Planning!$M36=""),"",IF(AND(Planning!$H36&lt;=AF$7+4,Planning!$M36&gt;=AF$7),IF(Planning!$G36=0,"◆",IF(Planning!$O36="Terminé","T",IF(Planning!$O36="En retard","R",IF(Planning!$J36="Oui","C","P")))),""))</f>
        <v/>
      </c>
      <c r="AG36" s="34">
        <f>IF(OR(Planning!$C36="",Planning!$M36=""),"",IF(AND(Planning!$H36&lt;=AG$7+4,Planning!$M36&gt;=AG$7),IF(Planning!$G36=0,"◆",IF(Planning!$O36="Terminé","T",IF(Planning!$O36="En retard","R",IF(Planning!$J36="Oui","C","P")))),""))</f>
        <v/>
      </c>
      <c r="AH36" s="34">
        <f>IF(OR(Planning!$C36="",Planning!$M36=""),"",IF(AND(Planning!$H36&lt;=AH$7+4,Planning!$M36&gt;=AH$7),IF(Planning!$G36=0,"◆",IF(Planning!$O36="Terminé","T",IF(Planning!$O36="En retard","R",IF(Planning!$J36="Oui","C","P")))),""))</f>
        <v/>
      </c>
      <c r="AI36" s="34">
        <f>IF(OR(Planning!$C36="",Planning!$M36=""),"",IF(AND(Planning!$H36&lt;=AI$7+4,Planning!$M36&gt;=AI$7),IF(Planning!$G36=0,"◆",IF(Planning!$O36="Terminé","T",IF(Planning!$O36="En retard","R",IF(Planning!$J36="Oui","C","P")))),""))</f>
        <v/>
      </c>
      <c r="AJ36" s="34">
        <f>IF(OR(Planning!$C36="",Planning!$M36=""),"",IF(AND(Planning!$H36&lt;=AJ$7+4,Planning!$M36&gt;=AJ$7),IF(Planning!$G36=0,"◆",IF(Planning!$O36="Terminé","T",IF(Planning!$O36="En retard","R",IF(Planning!$J36="Oui","C","P")))),""))</f>
        <v/>
      </c>
      <c r="AK36" s="34">
        <f>IF(OR(Planning!$C36="",Planning!$M36=""),"",IF(AND(Planning!$H36&lt;=AK$7+4,Planning!$M36&gt;=AK$7),IF(Planning!$G36=0,"◆",IF(Planning!$O36="Terminé","T",IF(Planning!$O36="En retard","R",IF(Planning!$J36="Oui","C","P")))),""))</f>
        <v/>
      </c>
      <c r="AL36" s="34">
        <f>IF(OR(Planning!$C36="",Planning!$M36=""),"",IF(AND(Planning!$H36&lt;=AL$7+4,Planning!$M36&gt;=AL$7),IF(Planning!$G36=0,"◆",IF(Planning!$O36="Terminé","T",IF(Planning!$O36="En retard","R",IF(Planning!$J36="Oui","C","P")))),""))</f>
        <v/>
      </c>
      <c r="AM36" s="34">
        <f>IF(OR(Planning!$C36="",Planning!$M36=""),"",IF(AND(Planning!$H36&lt;=AM$7+4,Planning!$M36&gt;=AM$7),IF(Planning!$G36=0,"◆",IF(Planning!$O36="Terminé","T",IF(Planning!$O36="En retard","R",IF(Planning!$J36="Oui","C","P")))),""))</f>
        <v/>
      </c>
      <c r="AN36" s="34">
        <f>IF(OR(Planning!$C36="",Planning!$M36=""),"",IF(AND(Planning!$H36&lt;=AN$7+4,Planning!$M36&gt;=AN$7),IF(Planning!$G36=0,"◆",IF(Planning!$O36="Terminé","T",IF(Planning!$O36="En retard","R",IF(Planning!$J36="Oui","C","P")))),""))</f>
        <v/>
      </c>
      <c r="AO36" s="34">
        <f>IF(OR(Planning!$C36="",Planning!$M36=""),"",IF(AND(Planning!$H36&lt;=AO$7+4,Planning!$M36&gt;=AO$7),IF(Planning!$G36=0,"◆",IF(Planning!$O36="Terminé","T",IF(Planning!$O36="En retard","R",IF(Planning!$J36="Oui","C","P")))),""))</f>
        <v/>
      </c>
      <c r="AP36" s="34">
        <f>IF(OR(Planning!$C36="",Planning!$M36=""),"",IF(AND(Planning!$H36&lt;=AP$7+4,Planning!$M36&gt;=AP$7),IF(Planning!$G36=0,"◆",IF(Planning!$O36="Terminé","T",IF(Planning!$O36="En retard","R",IF(Planning!$J36="Oui","C","P")))),""))</f>
        <v/>
      </c>
      <c r="AQ36" s="34">
        <f>IF(OR(Planning!$C36="",Planning!$M36=""),"",IF(AND(Planning!$H36&lt;=AQ$7+4,Planning!$M36&gt;=AQ$7),IF(Planning!$G36=0,"◆",IF(Planning!$O36="Terminé","T",IF(Planning!$O36="En retard","R",IF(Planning!$J36="Oui","C","P")))),""))</f>
        <v/>
      </c>
    </row>
    <row r="37">
      <c r="A37" s="33">
        <f>IF(Planning!$C37="","",Planning!A37)</f>
        <v/>
      </c>
      <c r="B37" s="33">
        <f>IF(Planning!$C37="","",Planning!C37)</f>
        <v/>
      </c>
      <c r="C37" s="33">
        <f>IF(Planning!$C37="","",Planning!D37)</f>
        <v/>
      </c>
      <c r="D37" s="34">
        <f>IF(OR(Planning!$C37="",Planning!$M37=""),"",IF(AND(Planning!$H37&lt;=D$7+4,Planning!$M37&gt;=D$7),IF(Planning!$G37=0,"◆",IF(Planning!$O37="Terminé","T",IF(Planning!$O37="En retard","R",IF(Planning!$J37="Oui","C","P")))),""))</f>
        <v/>
      </c>
      <c r="E37" s="34">
        <f>IF(OR(Planning!$C37="",Planning!$M37=""),"",IF(AND(Planning!$H37&lt;=E$7+4,Planning!$M37&gt;=E$7),IF(Planning!$G37=0,"◆",IF(Planning!$O37="Terminé","T",IF(Planning!$O37="En retard","R",IF(Planning!$J37="Oui","C","P")))),""))</f>
        <v/>
      </c>
      <c r="F37" s="34">
        <f>IF(OR(Planning!$C37="",Planning!$M37=""),"",IF(AND(Planning!$H37&lt;=F$7+4,Planning!$M37&gt;=F$7),IF(Planning!$G37=0,"◆",IF(Planning!$O37="Terminé","T",IF(Planning!$O37="En retard","R",IF(Planning!$J37="Oui","C","P")))),""))</f>
        <v/>
      </c>
      <c r="G37" s="34">
        <f>IF(OR(Planning!$C37="",Planning!$M37=""),"",IF(AND(Planning!$H37&lt;=G$7+4,Planning!$M37&gt;=G$7),IF(Planning!$G37=0,"◆",IF(Planning!$O37="Terminé","T",IF(Planning!$O37="En retard","R",IF(Planning!$J37="Oui","C","P")))),""))</f>
        <v/>
      </c>
      <c r="H37" s="34">
        <f>IF(OR(Planning!$C37="",Planning!$M37=""),"",IF(AND(Planning!$H37&lt;=H$7+4,Planning!$M37&gt;=H$7),IF(Planning!$G37=0,"◆",IF(Planning!$O37="Terminé","T",IF(Planning!$O37="En retard","R",IF(Planning!$J37="Oui","C","P")))),""))</f>
        <v/>
      </c>
      <c r="I37" s="34">
        <f>IF(OR(Planning!$C37="",Planning!$M37=""),"",IF(AND(Planning!$H37&lt;=I$7+4,Planning!$M37&gt;=I$7),IF(Planning!$G37=0,"◆",IF(Planning!$O37="Terminé","T",IF(Planning!$O37="En retard","R",IF(Planning!$J37="Oui","C","P")))),""))</f>
        <v/>
      </c>
      <c r="J37" s="34">
        <f>IF(OR(Planning!$C37="",Planning!$M37=""),"",IF(AND(Planning!$H37&lt;=J$7+4,Planning!$M37&gt;=J$7),IF(Planning!$G37=0,"◆",IF(Planning!$O37="Terminé","T",IF(Planning!$O37="En retard","R",IF(Planning!$J37="Oui","C","P")))),""))</f>
        <v/>
      </c>
      <c r="K37" s="34">
        <f>IF(OR(Planning!$C37="",Planning!$M37=""),"",IF(AND(Planning!$H37&lt;=K$7+4,Planning!$M37&gt;=K$7),IF(Planning!$G37=0,"◆",IF(Planning!$O37="Terminé","T",IF(Planning!$O37="En retard","R",IF(Planning!$J37="Oui","C","P")))),""))</f>
        <v/>
      </c>
      <c r="L37" s="34">
        <f>IF(OR(Planning!$C37="",Planning!$M37=""),"",IF(AND(Planning!$H37&lt;=L$7+4,Planning!$M37&gt;=L$7),IF(Planning!$G37=0,"◆",IF(Planning!$O37="Terminé","T",IF(Planning!$O37="En retard","R",IF(Planning!$J37="Oui","C","P")))),""))</f>
        <v/>
      </c>
      <c r="M37" s="34">
        <f>IF(OR(Planning!$C37="",Planning!$M37=""),"",IF(AND(Planning!$H37&lt;=M$7+4,Planning!$M37&gt;=M$7),IF(Planning!$G37=0,"◆",IF(Planning!$O37="Terminé","T",IF(Planning!$O37="En retard","R",IF(Planning!$J37="Oui","C","P")))),""))</f>
        <v/>
      </c>
      <c r="N37" s="34">
        <f>IF(OR(Planning!$C37="",Planning!$M37=""),"",IF(AND(Planning!$H37&lt;=N$7+4,Planning!$M37&gt;=N$7),IF(Planning!$G37=0,"◆",IF(Planning!$O37="Terminé","T",IF(Planning!$O37="En retard","R",IF(Planning!$J37="Oui","C","P")))),""))</f>
        <v/>
      </c>
      <c r="O37" s="34">
        <f>IF(OR(Planning!$C37="",Planning!$M37=""),"",IF(AND(Planning!$H37&lt;=O$7+4,Planning!$M37&gt;=O$7),IF(Planning!$G37=0,"◆",IF(Planning!$O37="Terminé","T",IF(Planning!$O37="En retard","R",IF(Planning!$J37="Oui","C","P")))),""))</f>
        <v/>
      </c>
      <c r="P37" s="34">
        <f>IF(OR(Planning!$C37="",Planning!$M37=""),"",IF(AND(Planning!$H37&lt;=P$7+4,Planning!$M37&gt;=P$7),IF(Planning!$G37=0,"◆",IF(Planning!$O37="Terminé","T",IF(Planning!$O37="En retard","R",IF(Planning!$J37="Oui","C","P")))),""))</f>
        <v/>
      </c>
      <c r="Q37" s="34">
        <f>IF(OR(Planning!$C37="",Planning!$M37=""),"",IF(AND(Planning!$H37&lt;=Q$7+4,Planning!$M37&gt;=Q$7),IF(Planning!$G37=0,"◆",IF(Planning!$O37="Terminé","T",IF(Planning!$O37="En retard","R",IF(Planning!$J37="Oui","C","P")))),""))</f>
        <v/>
      </c>
      <c r="R37" s="34">
        <f>IF(OR(Planning!$C37="",Planning!$M37=""),"",IF(AND(Planning!$H37&lt;=R$7+4,Planning!$M37&gt;=R$7),IF(Planning!$G37=0,"◆",IF(Planning!$O37="Terminé","T",IF(Planning!$O37="En retard","R",IF(Planning!$J37="Oui","C","P")))),""))</f>
        <v/>
      </c>
      <c r="S37" s="34">
        <f>IF(OR(Planning!$C37="",Planning!$M37=""),"",IF(AND(Planning!$H37&lt;=S$7+4,Planning!$M37&gt;=S$7),IF(Planning!$G37=0,"◆",IF(Planning!$O37="Terminé","T",IF(Planning!$O37="En retard","R",IF(Planning!$J37="Oui","C","P")))),""))</f>
        <v/>
      </c>
      <c r="T37" s="34">
        <f>IF(OR(Planning!$C37="",Planning!$M37=""),"",IF(AND(Planning!$H37&lt;=T$7+4,Planning!$M37&gt;=T$7),IF(Planning!$G37=0,"◆",IF(Planning!$O37="Terminé","T",IF(Planning!$O37="En retard","R",IF(Planning!$J37="Oui","C","P")))),""))</f>
        <v/>
      </c>
      <c r="U37" s="34">
        <f>IF(OR(Planning!$C37="",Planning!$M37=""),"",IF(AND(Planning!$H37&lt;=U$7+4,Planning!$M37&gt;=U$7),IF(Planning!$G37=0,"◆",IF(Planning!$O37="Terminé","T",IF(Planning!$O37="En retard","R",IF(Planning!$J37="Oui","C","P")))),""))</f>
        <v/>
      </c>
      <c r="V37" s="34">
        <f>IF(OR(Planning!$C37="",Planning!$M37=""),"",IF(AND(Planning!$H37&lt;=V$7+4,Planning!$M37&gt;=V$7),IF(Planning!$G37=0,"◆",IF(Planning!$O37="Terminé","T",IF(Planning!$O37="En retard","R",IF(Planning!$J37="Oui","C","P")))),""))</f>
        <v/>
      </c>
      <c r="W37" s="34">
        <f>IF(OR(Planning!$C37="",Planning!$M37=""),"",IF(AND(Planning!$H37&lt;=W$7+4,Planning!$M37&gt;=W$7),IF(Planning!$G37=0,"◆",IF(Planning!$O37="Terminé","T",IF(Planning!$O37="En retard","R",IF(Planning!$J37="Oui","C","P")))),""))</f>
        <v/>
      </c>
      <c r="X37" s="34">
        <f>IF(OR(Planning!$C37="",Planning!$M37=""),"",IF(AND(Planning!$H37&lt;=X$7+4,Planning!$M37&gt;=X$7),IF(Planning!$G37=0,"◆",IF(Planning!$O37="Terminé","T",IF(Planning!$O37="En retard","R",IF(Planning!$J37="Oui","C","P")))),""))</f>
        <v/>
      </c>
      <c r="Y37" s="34">
        <f>IF(OR(Planning!$C37="",Planning!$M37=""),"",IF(AND(Planning!$H37&lt;=Y$7+4,Planning!$M37&gt;=Y$7),IF(Planning!$G37=0,"◆",IF(Planning!$O37="Terminé","T",IF(Planning!$O37="En retard","R",IF(Planning!$J37="Oui","C","P")))),""))</f>
        <v/>
      </c>
      <c r="Z37" s="34">
        <f>IF(OR(Planning!$C37="",Planning!$M37=""),"",IF(AND(Planning!$H37&lt;=Z$7+4,Planning!$M37&gt;=Z$7),IF(Planning!$G37=0,"◆",IF(Planning!$O37="Terminé","T",IF(Planning!$O37="En retard","R",IF(Planning!$J37="Oui","C","P")))),""))</f>
        <v/>
      </c>
      <c r="AA37" s="34">
        <f>IF(OR(Planning!$C37="",Planning!$M37=""),"",IF(AND(Planning!$H37&lt;=AA$7+4,Planning!$M37&gt;=AA$7),IF(Planning!$G37=0,"◆",IF(Planning!$O37="Terminé","T",IF(Planning!$O37="En retard","R",IF(Planning!$J37="Oui","C","P")))),""))</f>
        <v/>
      </c>
      <c r="AB37" s="34">
        <f>IF(OR(Planning!$C37="",Planning!$M37=""),"",IF(AND(Planning!$H37&lt;=AB$7+4,Planning!$M37&gt;=AB$7),IF(Planning!$G37=0,"◆",IF(Planning!$O37="Terminé","T",IF(Planning!$O37="En retard","R",IF(Planning!$J37="Oui","C","P")))),""))</f>
        <v/>
      </c>
      <c r="AC37" s="34">
        <f>IF(OR(Planning!$C37="",Planning!$M37=""),"",IF(AND(Planning!$H37&lt;=AC$7+4,Planning!$M37&gt;=AC$7),IF(Planning!$G37=0,"◆",IF(Planning!$O37="Terminé","T",IF(Planning!$O37="En retard","R",IF(Planning!$J37="Oui","C","P")))),""))</f>
        <v/>
      </c>
      <c r="AD37" s="34">
        <f>IF(OR(Planning!$C37="",Planning!$M37=""),"",IF(AND(Planning!$H37&lt;=AD$7+4,Planning!$M37&gt;=AD$7),IF(Planning!$G37=0,"◆",IF(Planning!$O37="Terminé","T",IF(Planning!$O37="En retard","R",IF(Planning!$J37="Oui","C","P")))),""))</f>
        <v/>
      </c>
      <c r="AE37" s="34">
        <f>IF(OR(Planning!$C37="",Planning!$M37=""),"",IF(AND(Planning!$H37&lt;=AE$7+4,Planning!$M37&gt;=AE$7),IF(Planning!$G37=0,"◆",IF(Planning!$O37="Terminé","T",IF(Planning!$O37="En retard","R",IF(Planning!$J37="Oui","C","P")))),""))</f>
        <v/>
      </c>
      <c r="AF37" s="34">
        <f>IF(OR(Planning!$C37="",Planning!$M37=""),"",IF(AND(Planning!$H37&lt;=AF$7+4,Planning!$M37&gt;=AF$7),IF(Planning!$G37=0,"◆",IF(Planning!$O37="Terminé","T",IF(Planning!$O37="En retard","R",IF(Planning!$J37="Oui","C","P")))),""))</f>
        <v/>
      </c>
      <c r="AG37" s="34">
        <f>IF(OR(Planning!$C37="",Planning!$M37=""),"",IF(AND(Planning!$H37&lt;=AG$7+4,Planning!$M37&gt;=AG$7),IF(Planning!$G37=0,"◆",IF(Planning!$O37="Terminé","T",IF(Planning!$O37="En retard","R",IF(Planning!$J37="Oui","C","P")))),""))</f>
        <v/>
      </c>
      <c r="AH37" s="34">
        <f>IF(OR(Planning!$C37="",Planning!$M37=""),"",IF(AND(Planning!$H37&lt;=AH$7+4,Planning!$M37&gt;=AH$7),IF(Planning!$G37=0,"◆",IF(Planning!$O37="Terminé","T",IF(Planning!$O37="En retard","R",IF(Planning!$J37="Oui","C","P")))),""))</f>
        <v/>
      </c>
      <c r="AI37" s="34">
        <f>IF(OR(Planning!$C37="",Planning!$M37=""),"",IF(AND(Planning!$H37&lt;=AI$7+4,Planning!$M37&gt;=AI$7),IF(Planning!$G37=0,"◆",IF(Planning!$O37="Terminé","T",IF(Planning!$O37="En retard","R",IF(Planning!$J37="Oui","C","P")))),""))</f>
        <v/>
      </c>
      <c r="AJ37" s="34">
        <f>IF(OR(Planning!$C37="",Planning!$M37=""),"",IF(AND(Planning!$H37&lt;=AJ$7+4,Planning!$M37&gt;=AJ$7),IF(Planning!$G37=0,"◆",IF(Planning!$O37="Terminé","T",IF(Planning!$O37="En retard","R",IF(Planning!$J37="Oui","C","P")))),""))</f>
        <v/>
      </c>
      <c r="AK37" s="34">
        <f>IF(OR(Planning!$C37="",Planning!$M37=""),"",IF(AND(Planning!$H37&lt;=AK$7+4,Planning!$M37&gt;=AK$7),IF(Planning!$G37=0,"◆",IF(Planning!$O37="Terminé","T",IF(Planning!$O37="En retard","R",IF(Planning!$J37="Oui","C","P")))),""))</f>
        <v/>
      </c>
      <c r="AL37" s="34">
        <f>IF(OR(Planning!$C37="",Planning!$M37=""),"",IF(AND(Planning!$H37&lt;=AL$7+4,Planning!$M37&gt;=AL$7),IF(Planning!$G37=0,"◆",IF(Planning!$O37="Terminé","T",IF(Planning!$O37="En retard","R",IF(Planning!$J37="Oui","C","P")))),""))</f>
        <v/>
      </c>
      <c r="AM37" s="34">
        <f>IF(OR(Planning!$C37="",Planning!$M37=""),"",IF(AND(Planning!$H37&lt;=AM$7+4,Planning!$M37&gt;=AM$7),IF(Planning!$G37=0,"◆",IF(Planning!$O37="Terminé","T",IF(Planning!$O37="En retard","R",IF(Planning!$J37="Oui","C","P")))),""))</f>
        <v/>
      </c>
      <c r="AN37" s="34">
        <f>IF(OR(Planning!$C37="",Planning!$M37=""),"",IF(AND(Planning!$H37&lt;=AN$7+4,Planning!$M37&gt;=AN$7),IF(Planning!$G37=0,"◆",IF(Planning!$O37="Terminé","T",IF(Planning!$O37="En retard","R",IF(Planning!$J37="Oui","C","P")))),""))</f>
        <v/>
      </c>
      <c r="AO37" s="34">
        <f>IF(OR(Planning!$C37="",Planning!$M37=""),"",IF(AND(Planning!$H37&lt;=AO$7+4,Planning!$M37&gt;=AO$7),IF(Planning!$G37=0,"◆",IF(Planning!$O37="Terminé","T",IF(Planning!$O37="En retard","R",IF(Planning!$J37="Oui","C","P")))),""))</f>
        <v/>
      </c>
      <c r="AP37" s="34">
        <f>IF(OR(Planning!$C37="",Planning!$M37=""),"",IF(AND(Planning!$H37&lt;=AP$7+4,Planning!$M37&gt;=AP$7),IF(Planning!$G37=0,"◆",IF(Planning!$O37="Terminé","T",IF(Planning!$O37="En retard","R",IF(Planning!$J37="Oui","C","P")))),""))</f>
        <v/>
      </c>
      <c r="AQ37" s="34">
        <f>IF(OR(Planning!$C37="",Planning!$M37=""),"",IF(AND(Planning!$H37&lt;=AQ$7+4,Planning!$M37&gt;=AQ$7),IF(Planning!$G37=0,"◆",IF(Planning!$O37="Terminé","T",IF(Planning!$O37="En retard","R",IF(Planning!$J37="Oui","C","P")))),""))</f>
        <v/>
      </c>
    </row>
    <row r="38">
      <c r="A38" s="33">
        <f>IF(Planning!$C38="","",Planning!A38)</f>
        <v/>
      </c>
      <c r="B38" s="33">
        <f>IF(Planning!$C38="","",Planning!C38)</f>
        <v/>
      </c>
      <c r="C38" s="33">
        <f>IF(Planning!$C38="","",Planning!D38)</f>
        <v/>
      </c>
      <c r="D38" s="34">
        <f>IF(OR(Planning!$C38="",Planning!$M38=""),"",IF(AND(Planning!$H38&lt;=D$7+4,Planning!$M38&gt;=D$7),IF(Planning!$G38=0,"◆",IF(Planning!$O38="Terminé","T",IF(Planning!$O38="En retard","R",IF(Planning!$J38="Oui","C","P")))),""))</f>
        <v/>
      </c>
      <c r="E38" s="34">
        <f>IF(OR(Planning!$C38="",Planning!$M38=""),"",IF(AND(Planning!$H38&lt;=E$7+4,Planning!$M38&gt;=E$7),IF(Planning!$G38=0,"◆",IF(Planning!$O38="Terminé","T",IF(Planning!$O38="En retard","R",IF(Planning!$J38="Oui","C","P")))),""))</f>
        <v/>
      </c>
      <c r="F38" s="34">
        <f>IF(OR(Planning!$C38="",Planning!$M38=""),"",IF(AND(Planning!$H38&lt;=F$7+4,Planning!$M38&gt;=F$7),IF(Planning!$G38=0,"◆",IF(Planning!$O38="Terminé","T",IF(Planning!$O38="En retard","R",IF(Planning!$J38="Oui","C","P")))),""))</f>
        <v/>
      </c>
      <c r="G38" s="34">
        <f>IF(OR(Planning!$C38="",Planning!$M38=""),"",IF(AND(Planning!$H38&lt;=G$7+4,Planning!$M38&gt;=G$7),IF(Planning!$G38=0,"◆",IF(Planning!$O38="Terminé","T",IF(Planning!$O38="En retard","R",IF(Planning!$J38="Oui","C","P")))),""))</f>
        <v/>
      </c>
      <c r="H38" s="34">
        <f>IF(OR(Planning!$C38="",Planning!$M38=""),"",IF(AND(Planning!$H38&lt;=H$7+4,Planning!$M38&gt;=H$7),IF(Planning!$G38=0,"◆",IF(Planning!$O38="Terminé","T",IF(Planning!$O38="En retard","R",IF(Planning!$J38="Oui","C","P")))),""))</f>
        <v/>
      </c>
      <c r="I38" s="34">
        <f>IF(OR(Planning!$C38="",Planning!$M38=""),"",IF(AND(Planning!$H38&lt;=I$7+4,Planning!$M38&gt;=I$7),IF(Planning!$G38=0,"◆",IF(Planning!$O38="Terminé","T",IF(Planning!$O38="En retard","R",IF(Planning!$J38="Oui","C","P")))),""))</f>
        <v/>
      </c>
      <c r="J38" s="34">
        <f>IF(OR(Planning!$C38="",Planning!$M38=""),"",IF(AND(Planning!$H38&lt;=J$7+4,Planning!$M38&gt;=J$7),IF(Planning!$G38=0,"◆",IF(Planning!$O38="Terminé","T",IF(Planning!$O38="En retard","R",IF(Planning!$J38="Oui","C","P")))),""))</f>
        <v/>
      </c>
      <c r="K38" s="34">
        <f>IF(OR(Planning!$C38="",Planning!$M38=""),"",IF(AND(Planning!$H38&lt;=K$7+4,Planning!$M38&gt;=K$7),IF(Planning!$G38=0,"◆",IF(Planning!$O38="Terminé","T",IF(Planning!$O38="En retard","R",IF(Planning!$J38="Oui","C","P")))),""))</f>
        <v/>
      </c>
      <c r="L38" s="34">
        <f>IF(OR(Planning!$C38="",Planning!$M38=""),"",IF(AND(Planning!$H38&lt;=L$7+4,Planning!$M38&gt;=L$7),IF(Planning!$G38=0,"◆",IF(Planning!$O38="Terminé","T",IF(Planning!$O38="En retard","R",IF(Planning!$J38="Oui","C","P")))),""))</f>
        <v/>
      </c>
      <c r="M38" s="34">
        <f>IF(OR(Planning!$C38="",Planning!$M38=""),"",IF(AND(Planning!$H38&lt;=M$7+4,Planning!$M38&gt;=M$7),IF(Planning!$G38=0,"◆",IF(Planning!$O38="Terminé","T",IF(Planning!$O38="En retard","R",IF(Planning!$J38="Oui","C","P")))),""))</f>
        <v/>
      </c>
      <c r="N38" s="34">
        <f>IF(OR(Planning!$C38="",Planning!$M38=""),"",IF(AND(Planning!$H38&lt;=N$7+4,Planning!$M38&gt;=N$7),IF(Planning!$G38=0,"◆",IF(Planning!$O38="Terminé","T",IF(Planning!$O38="En retard","R",IF(Planning!$J38="Oui","C","P")))),""))</f>
        <v/>
      </c>
      <c r="O38" s="34">
        <f>IF(OR(Planning!$C38="",Planning!$M38=""),"",IF(AND(Planning!$H38&lt;=O$7+4,Planning!$M38&gt;=O$7),IF(Planning!$G38=0,"◆",IF(Planning!$O38="Terminé","T",IF(Planning!$O38="En retard","R",IF(Planning!$J38="Oui","C","P")))),""))</f>
        <v/>
      </c>
      <c r="P38" s="34">
        <f>IF(OR(Planning!$C38="",Planning!$M38=""),"",IF(AND(Planning!$H38&lt;=P$7+4,Planning!$M38&gt;=P$7),IF(Planning!$G38=0,"◆",IF(Planning!$O38="Terminé","T",IF(Planning!$O38="En retard","R",IF(Planning!$J38="Oui","C","P")))),""))</f>
        <v/>
      </c>
      <c r="Q38" s="34">
        <f>IF(OR(Planning!$C38="",Planning!$M38=""),"",IF(AND(Planning!$H38&lt;=Q$7+4,Planning!$M38&gt;=Q$7),IF(Planning!$G38=0,"◆",IF(Planning!$O38="Terminé","T",IF(Planning!$O38="En retard","R",IF(Planning!$J38="Oui","C","P")))),""))</f>
        <v/>
      </c>
      <c r="R38" s="34">
        <f>IF(OR(Planning!$C38="",Planning!$M38=""),"",IF(AND(Planning!$H38&lt;=R$7+4,Planning!$M38&gt;=R$7),IF(Planning!$G38=0,"◆",IF(Planning!$O38="Terminé","T",IF(Planning!$O38="En retard","R",IF(Planning!$J38="Oui","C","P")))),""))</f>
        <v/>
      </c>
      <c r="S38" s="34">
        <f>IF(OR(Planning!$C38="",Planning!$M38=""),"",IF(AND(Planning!$H38&lt;=S$7+4,Planning!$M38&gt;=S$7),IF(Planning!$G38=0,"◆",IF(Planning!$O38="Terminé","T",IF(Planning!$O38="En retard","R",IF(Planning!$J38="Oui","C","P")))),""))</f>
        <v/>
      </c>
      <c r="T38" s="34">
        <f>IF(OR(Planning!$C38="",Planning!$M38=""),"",IF(AND(Planning!$H38&lt;=T$7+4,Planning!$M38&gt;=T$7),IF(Planning!$G38=0,"◆",IF(Planning!$O38="Terminé","T",IF(Planning!$O38="En retard","R",IF(Planning!$J38="Oui","C","P")))),""))</f>
        <v/>
      </c>
      <c r="U38" s="34">
        <f>IF(OR(Planning!$C38="",Planning!$M38=""),"",IF(AND(Planning!$H38&lt;=U$7+4,Planning!$M38&gt;=U$7),IF(Planning!$G38=0,"◆",IF(Planning!$O38="Terminé","T",IF(Planning!$O38="En retard","R",IF(Planning!$J38="Oui","C","P")))),""))</f>
        <v/>
      </c>
      <c r="V38" s="34">
        <f>IF(OR(Planning!$C38="",Planning!$M38=""),"",IF(AND(Planning!$H38&lt;=V$7+4,Planning!$M38&gt;=V$7),IF(Planning!$G38=0,"◆",IF(Planning!$O38="Terminé","T",IF(Planning!$O38="En retard","R",IF(Planning!$J38="Oui","C","P")))),""))</f>
        <v/>
      </c>
      <c r="W38" s="34">
        <f>IF(OR(Planning!$C38="",Planning!$M38=""),"",IF(AND(Planning!$H38&lt;=W$7+4,Planning!$M38&gt;=W$7),IF(Planning!$G38=0,"◆",IF(Planning!$O38="Terminé","T",IF(Planning!$O38="En retard","R",IF(Planning!$J38="Oui","C","P")))),""))</f>
        <v/>
      </c>
      <c r="X38" s="34">
        <f>IF(OR(Planning!$C38="",Planning!$M38=""),"",IF(AND(Planning!$H38&lt;=X$7+4,Planning!$M38&gt;=X$7),IF(Planning!$G38=0,"◆",IF(Planning!$O38="Terminé","T",IF(Planning!$O38="En retard","R",IF(Planning!$J38="Oui","C","P")))),""))</f>
        <v/>
      </c>
      <c r="Y38" s="34">
        <f>IF(OR(Planning!$C38="",Planning!$M38=""),"",IF(AND(Planning!$H38&lt;=Y$7+4,Planning!$M38&gt;=Y$7),IF(Planning!$G38=0,"◆",IF(Planning!$O38="Terminé","T",IF(Planning!$O38="En retard","R",IF(Planning!$J38="Oui","C","P")))),""))</f>
        <v/>
      </c>
      <c r="Z38" s="34">
        <f>IF(OR(Planning!$C38="",Planning!$M38=""),"",IF(AND(Planning!$H38&lt;=Z$7+4,Planning!$M38&gt;=Z$7),IF(Planning!$G38=0,"◆",IF(Planning!$O38="Terminé","T",IF(Planning!$O38="En retard","R",IF(Planning!$J38="Oui","C","P")))),""))</f>
        <v/>
      </c>
      <c r="AA38" s="34">
        <f>IF(OR(Planning!$C38="",Planning!$M38=""),"",IF(AND(Planning!$H38&lt;=AA$7+4,Planning!$M38&gt;=AA$7),IF(Planning!$G38=0,"◆",IF(Planning!$O38="Terminé","T",IF(Planning!$O38="En retard","R",IF(Planning!$J38="Oui","C","P")))),""))</f>
        <v/>
      </c>
      <c r="AB38" s="34">
        <f>IF(OR(Planning!$C38="",Planning!$M38=""),"",IF(AND(Planning!$H38&lt;=AB$7+4,Planning!$M38&gt;=AB$7),IF(Planning!$G38=0,"◆",IF(Planning!$O38="Terminé","T",IF(Planning!$O38="En retard","R",IF(Planning!$J38="Oui","C","P")))),""))</f>
        <v/>
      </c>
      <c r="AC38" s="34">
        <f>IF(OR(Planning!$C38="",Planning!$M38=""),"",IF(AND(Planning!$H38&lt;=AC$7+4,Planning!$M38&gt;=AC$7),IF(Planning!$G38=0,"◆",IF(Planning!$O38="Terminé","T",IF(Planning!$O38="En retard","R",IF(Planning!$J38="Oui","C","P")))),""))</f>
        <v/>
      </c>
      <c r="AD38" s="34">
        <f>IF(OR(Planning!$C38="",Planning!$M38=""),"",IF(AND(Planning!$H38&lt;=AD$7+4,Planning!$M38&gt;=AD$7),IF(Planning!$G38=0,"◆",IF(Planning!$O38="Terminé","T",IF(Planning!$O38="En retard","R",IF(Planning!$J38="Oui","C","P")))),""))</f>
        <v/>
      </c>
      <c r="AE38" s="34">
        <f>IF(OR(Planning!$C38="",Planning!$M38=""),"",IF(AND(Planning!$H38&lt;=AE$7+4,Planning!$M38&gt;=AE$7),IF(Planning!$G38=0,"◆",IF(Planning!$O38="Terminé","T",IF(Planning!$O38="En retard","R",IF(Planning!$J38="Oui","C","P")))),""))</f>
        <v/>
      </c>
      <c r="AF38" s="34">
        <f>IF(OR(Planning!$C38="",Planning!$M38=""),"",IF(AND(Planning!$H38&lt;=AF$7+4,Planning!$M38&gt;=AF$7),IF(Planning!$G38=0,"◆",IF(Planning!$O38="Terminé","T",IF(Planning!$O38="En retard","R",IF(Planning!$J38="Oui","C","P")))),""))</f>
        <v/>
      </c>
      <c r="AG38" s="34">
        <f>IF(OR(Planning!$C38="",Planning!$M38=""),"",IF(AND(Planning!$H38&lt;=AG$7+4,Planning!$M38&gt;=AG$7),IF(Planning!$G38=0,"◆",IF(Planning!$O38="Terminé","T",IF(Planning!$O38="En retard","R",IF(Planning!$J38="Oui","C","P")))),""))</f>
        <v/>
      </c>
      <c r="AH38" s="34">
        <f>IF(OR(Planning!$C38="",Planning!$M38=""),"",IF(AND(Planning!$H38&lt;=AH$7+4,Planning!$M38&gt;=AH$7),IF(Planning!$G38=0,"◆",IF(Planning!$O38="Terminé","T",IF(Planning!$O38="En retard","R",IF(Planning!$J38="Oui","C","P")))),""))</f>
        <v/>
      </c>
      <c r="AI38" s="34">
        <f>IF(OR(Planning!$C38="",Planning!$M38=""),"",IF(AND(Planning!$H38&lt;=AI$7+4,Planning!$M38&gt;=AI$7),IF(Planning!$G38=0,"◆",IF(Planning!$O38="Terminé","T",IF(Planning!$O38="En retard","R",IF(Planning!$J38="Oui","C","P")))),""))</f>
        <v/>
      </c>
      <c r="AJ38" s="34">
        <f>IF(OR(Planning!$C38="",Planning!$M38=""),"",IF(AND(Planning!$H38&lt;=AJ$7+4,Planning!$M38&gt;=AJ$7),IF(Planning!$G38=0,"◆",IF(Planning!$O38="Terminé","T",IF(Planning!$O38="En retard","R",IF(Planning!$J38="Oui","C","P")))),""))</f>
        <v/>
      </c>
      <c r="AK38" s="34">
        <f>IF(OR(Planning!$C38="",Planning!$M38=""),"",IF(AND(Planning!$H38&lt;=AK$7+4,Planning!$M38&gt;=AK$7),IF(Planning!$G38=0,"◆",IF(Planning!$O38="Terminé","T",IF(Planning!$O38="En retard","R",IF(Planning!$J38="Oui","C","P")))),""))</f>
        <v/>
      </c>
      <c r="AL38" s="34">
        <f>IF(OR(Planning!$C38="",Planning!$M38=""),"",IF(AND(Planning!$H38&lt;=AL$7+4,Planning!$M38&gt;=AL$7),IF(Planning!$G38=0,"◆",IF(Planning!$O38="Terminé","T",IF(Planning!$O38="En retard","R",IF(Planning!$J38="Oui","C","P")))),""))</f>
        <v/>
      </c>
      <c r="AM38" s="34">
        <f>IF(OR(Planning!$C38="",Planning!$M38=""),"",IF(AND(Planning!$H38&lt;=AM$7+4,Planning!$M38&gt;=AM$7),IF(Planning!$G38=0,"◆",IF(Planning!$O38="Terminé","T",IF(Planning!$O38="En retard","R",IF(Planning!$J38="Oui","C","P")))),""))</f>
        <v/>
      </c>
      <c r="AN38" s="34">
        <f>IF(OR(Planning!$C38="",Planning!$M38=""),"",IF(AND(Planning!$H38&lt;=AN$7+4,Planning!$M38&gt;=AN$7),IF(Planning!$G38=0,"◆",IF(Planning!$O38="Terminé","T",IF(Planning!$O38="En retard","R",IF(Planning!$J38="Oui","C","P")))),""))</f>
        <v/>
      </c>
      <c r="AO38" s="34">
        <f>IF(OR(Planning!$C38="",Planning!$M38=""),"",IF(AND(Planning!$H38&lt;=AO$7+4,Planning!$M38&gt;=AO$7),IF(Planning!$G38=0,"◆",IF(Planning!$O38="Terminé","T",IF(Planning!$O38="En retard","R",IF(Planning!$J38="Oui","C","P")))),""))</f>
        <v/>
      </c>
      <c r="AP38" s="34">
        <f>IF(OR(Planning!$C38="",Planning!$M38=""),"",IF(AND(Planning!$H38&lt;=AP$7+4,Planning!$M38&gt;=AP$7),IF(Planning!$G38=0,"◆",IF(Planning!$O38="Terminé","T",IF(Planning!$O38="En retard","R",IF(Planning!$J38="Oui","C","P")))),""))</f>
        <v/>
      </c>
      <c r="AQ38" s="34">
        <f>IF(OR(Planning!$C38="",Planning!$M38=""),"",IF(AND(Planning!$H38&lt;=AQ$7+4,Planning!$M38&gt;=AQ$7),IF(Planning!$G38=0,"◆",IF(Planning!$O38="Terminé","T",IF(Planning!$O38="En retard","R",IF(Planning!$J38="Oui","C","P")))),""))</f>
        <v/>
      </c>
    </row>
    <row r="39">
      <c r="A39" s="33">
        <f>IF(Planning!$C39="","",Planning!A39)</f>
        <v/>
      </c>
      <c r="B39" s="33">
        <f>IF(Planning!$C39="","",Planning!C39)</f>
        <v/>
      </c>
      <c r="C39" s="33">
        <f>IF(Planning!$C39="","",Planning!D39)</f>
        <v/>
      </c>
      <c r="D39" s="34">
        <f>IF(OR(Planning!$C39="",Planning!$M39=""),"",IF(AND(Planning!$H39&lt;=D$7+4,Planning!$M39&gt;=D$7),IF(Planning!$G39=0,"◆",IF(Planning!$O39="Terminé","T",IF(Planning!$O39="En retard","R",IF(Planning!$J39="Oui","C","P")))),""))</f>
        <v/>
      </c>
      <c r="E39" s="34">
        <f>IF(OR(Planning!$C39="",Planning!$M39=""),"",IF(AND(Planning!$H39&lt;=E$7+4,Planning!$M39&gt;=E$7),IF(Planning!$G39=0,"◆",IF(Planning!$O39="Terminé","T",IF(Planning!$O39="En retard","R",IF(Planning!$J39="Oui","C","P")))),""))</f>
        <v/>
      </c>
      <c r="F39" s="34">
        <f>IF(OR(Planning!$C39="",Planning!$M39=""),"",IF(AND(Planning!$H39&lt;=F$7+4,Planning!$M39&gt;=F$7),IF(Planning!$G39=0,"◆",IF(Planning!$O39="Terminé","T",IF(Planning!$O39="En retard","R",IF(Planning!$J39="Oui","C","P")))),""))</f>
        <v/>
      </c>
      <c r="G39" s="34">
        <f>IF(OR(Planning!$C39="",Planning!$M39=""),"",IF(AND(Planning!$H39&lt;=G$7+4,Planning!$M39&gt;=G$7),IF(Planning!$G39=0,"◆",IF(Planning!$O39="Terminé","T",IF(Planning!$O39="En retard","R",IF(Planning!$J39="Oui","C","P")))),""))</f>
        <v/>
      </c>
      <c r="H39" s="34">
        <f>IF(OR(Planning!$C39="",Planning!$M39=""),"",IF(AND(Planning!$H39&lt;=H$7+4,Planning!$M39&gt;=H$7),IF(Planning!$G39=0,"◆",IF(Planning!$O39="Terminé","T",IF(Planning!$O39="En retard","R",IF(Planning!$J39="Oui","C","P")))),""))</f>
        <v/>
      </c>
      <c r="I39" s="34">
        <f>IF(OR(Planning!$C39="",Planning!$M39=""),"",IF(AND(Planning!$H39&lt;=I$7+4,Planning!$M39&gt;=I$7),IF(Planning!$G39=0,"◆",IF(Planning!$O39="Terminé","T",IF(Planning!$O39="En retard","R",IF(Planning!$J39="Oui","C","P")))),""))</f>
        <v/>
      </c>
      <c r="J39" s="34">
        <f>IF(OR(Planning!$C39="",Planning!$M39=""),"",IF(AND(Planning!$H39&lt;=J$7+4,Planning!$M39&gt;=J$7),IF(Planning!$G39=0,"◆",IF(Planning!$O39="Terminé","T",IF(Planning!$O39="En retard","R",IF(Planning!$J39="Oui","C","P")))),""))</f>
        <v/>
      </c>
      <c r="K39" s="34">
        <f>IF(OR(Planning!$C39="",Planning!$M39=""),"",IF(AND(Planning!$H39&lt;=K$7+4,Planning!$M39&gt;=K$7),IF(Planning!$G39=0,"◆",IF(Planning!$O39="Terminé","T",IF(Planning!$O39="En retard","R",IF(Planning!$J39="Oui","C","P")))),""))</f>
        <v/>
      </c>
      <c r="L39" s="34">
        <f>IF(OR(Planning!$C39="",Planning!$M39=""),"",IF(AND(Planning!$H39&lt;=L$7+4,Planning!$M39&gt;=L$7),IF(Planning!$G39=0,"◆",IF(Planning!$O39="Terminé","T",IF(Planning!$O39="En retard","R",IF(Planning!$J39="Oui","C","P")))),""))</f>
        <v/>
      </c>
      <c r="M39" s="34">
        <f>IF(OR(Planning!$C39="",Planning!$M39=""),"",IF(AND(Planning!$H39&lt;=M$7+4,Planning!$M39&gt;=M$7),IF(Planning!$G39=0,"◆",IF(Planning!$O39="Terminé","T",IF(Planning!$O39="En retard","R",IF(Planning!$J39="Oui","C","P")))),""))</f>
        <v/>
      </c>
      <c r="N39" s="34">
        <f>IF(OR(Planning!$C39="",Planning!$M39=""),"",IF(AND(Planning!$H39&lt;=N$7+4,Planning!$M39&gt;=N$7),IF(Planning!$G39=0,"◆",IF(Planning!$O39="Terminé","T",IF(Planning!$O39="En retard","R",IF(Planning!$J39="Oui","C","P")))),""))</f>
        <v/>
      </c>
      <c r="O39" s="34">
        <f>IF(OR(Planning!$C39="",Planning!$M39=""),"",IF(AND(Planning!$H39&lt;=O$7+4,Planning!$M39&gt;=O$7),IF(Planning!$G39=0,"◆",IF(Planning!$O39="Terminé","T",IF(Planning!$O39="En retard","R",IF(Planning!$J39="Oui","C","P")))),""))</f>
        <v/>
      </c>
      <c r="P39" s="34">
        <f>IF(OR(Planning!$C39="",Planning!$M39=""),"",IF(AND(Planning!$H39&lt;=P$7+4,Planning!$M39&gt;=P$7),IF(Planning!$G39=0,"◆",IF(Planning!$O39="Terminé","T",IF(Planning!$O39="En retard","R",IF(Planning!$J39="Oui","C","P")))),""))</f>
        <v/>
      </c>
      <c r="Q39" s="34">
        <f>IF(OR(Planning!$C39="",Planning!$M39=""),"",IF(AND(Planning!$H39&lt;=Q$7+4,Planning!$M39&gt;=Q$7),IF(Planning!$G39=0,"◆",IF(Planning!$O39="Terminé","T",IF(Planning!$O39="En retard","R",IF(Planning!$J39="Oui","C","P")))),""))</f>
        <v/>
      </c>
      <c r="R39" s="34">
        <f>IF(OR(Planning!$C39="",Planning!$M39=""),"",IF(AND(Planning!$H39&lt;=R$7+4,Planning!$M39&gt;=R$7),IF(Planning!$G39=0,"◆",IF(Planning!$O39="Terminé","T",IF(Planning!$O39="En retard","R",IF(Planning!$J39="Oui","C","P")))),""))</f>
        <v/>
      </c>
      <c r="S39" s="34">
        <f>IF(OR(Planning!$C39="",Planning!$M39=""),"",IF(AND(Planning!$H39&lt;=S$7+4,Planning!$M39&gt;=S$7),IF(Planning!$G39=0,"◆",IF(Planning!$O39="Terminé","T",IF(Planning!$O39="En retard","R",IF(Planning!$J39="Oui","C","P")))),""))</f>
        <v/>
      </c>
      <c r="T39" s="34">
        <f>IF(OR(Planning!$C39="",Planning!$M39=""),"",IF(AND(Planning!$H39&lt;=T$7+4,Planning!$M39&gt;=T$7),IF(Planning!$G39=0,"◆",IF(Planning!$O39="Terminé","T",IF(Planning!$O39="En retard","R",IF(Planning!$J39="Oui","C","P")))),""))</f>
        <v/>
      </c>
      <c r="U39" s="34">
        <f>IF(OR(Planning!$C39="",Planning!$M39=""),"",IF(AND(Planning!$H39&lt;=U$7+4,Planning!$M39&gt;=U$7),IF(Planning!$G39=0,"◆",IF(Planning!$O39="Terminé","T",IF(Planning!$O39="En retard","R",IF(Planning!$J39="Oui","C","P")))),""))</f>
        <v/>
      </c>
      <c r="V39" s="34">
        <f>IF(OR(Planning!$C39="",Planning!$M39=""),"",IF(AND(Planning!$H39&lt;=V$7+4,Planning!$M39&gt;=V$7),IF(Planning!$G39=0,"◆",IF(Planning!$O39="Terminé","T",IF(Planning!$O39="En retard","R",IF(Planning!$J39="Oui","C","P")))),""))</f>
        <v/>
      </c>
      <c r="W39" s="34">
        <f>IF(OR(Planning!$C39="",Planning!$M39=""),"",IF(AND(Planning!$H39&lt;=W$7+4,Planning!$M39&gt;=W$7),IF(Planning!$G39=0,"◆",IF(Planning!$O39="Terminé","T",IF(Planning!$O39="En retard","R",IF(Planning!$J39="Oui","C","P")))),""))</f>
        <v/>
      </c>
      <c r="X39" s="34">
        <f>IF(OR(Planning!$C39="",Planning!$M39=""),"",IF(AND(Planning!$H39&lt;=X$7+4,Planning!$M39&gt;=X$7),IF(Planning!$G39=0,"◆",IF(Planning!$O39="Terminé","T",IF(Planning!$O39="En retard","R",IF(Planning!$J39="Oui","C","P")))),""))</f>
        <v/>
      </c>
      <c r="Y39" s="34">
        <f>IF(OR(Planning!$C39="",Planning!$M39=""),"",IF(AND(Planning!$H39&lt;=Y$7+4,Planning!$M39&gt;=Y$7),IF(Planning!$G39=0,"◆",IF(Planning!$O39="Terminé","T",IF(Planning!$O39="En retard","R",IF(Planning!$J39="Oui","C","P")))),""))</f>
        <v/>
      </c>
      <c r="Z39" s="34">
        <f>IF(OR(Planning!$C39="",Planning!$M39=""),"",IF(AND(Planning!$H39&lt;=Z$7+4,Planning!$M39&gt;=Z$7),IF(Planning!$G39=0,"◆",IF(Planning!$O39="Terminé","T",IF(Planning!$O39="En retard","R",IF(Planning!$J39="Oui","C","P")))),""))</f>
        <v/>
      </c>
      <c r="AA39" s="34">
        <f>IF(OR(Planning!$C39="",Planning!$M39=""),"",IF(AND(Planning!$H39&lt;=AA$7+4,Planning!$M39&gt;=AA$7),IF(Planning!$G39=0,"◆",IF(Planning!$O39="Terminé","T",IF(Planning!$O39="En retard","R",IF(Planning!$J39="Oui","C","P")))),""))</f>
        <v/>
      </c>
      <c r="AB39" s="34">
        <f>IF(OR(Planning!$C39="",Planning!$M39=""),"",IF(AND(Planning!$H39&lt;=AB$7+4,Planning!$M39&gt;=AB$7),IF(Planning!$G39=0,"◆",IF(Planning!$O39="Terminé","T",IF(Planning!$O39="En retard","R",IF(Planning!$J39="Oui","C","P")))),""))</f>
        <v/>
      </c>
      <c r="AC39" s="34">
        <f>IF(OR(Planning!$C39="",Planning!$M39=""),"",IF(AND(Planning!$H39&lt;=AC$7+4,Planning!$M39&gt;=AC$7),IF(Planning!$G39=0,"◆",IF(Planning!$O39="Terminé","T",IF(Planning!$O39="En retard","R",IF(Planning!$J39="Oui","C","P")))),""))</f>
        <v/>
      </c>
      <c r="AD39" s="34">
        <f>IF(OR(Planning!$C39="",Planning!$M39=""),"",IF(AND(Planning!$H39&lt;=AD$7+4,Planning!$M39&gt;=AD$7),IF(Planning!$G39=0,"◆",IF(Planning!$O39="Terminé","T",IF(Planning!$O39="En retard","R",IF(Planning!$J39="Oui","C","P")))),""))</f>
        <v/>
      </c>
      <c r="AE39" s="34">
        <f>IF(OR(Planning!$C39="",Planning!$M39=""),"",IF(AND(Planning!$H39&lt;=AE$7+4,Planning!$M39&gt;=AE$7),IF(Planning!$G39=0,"◆",IF(Planning!$O39="Terminé","T",IF(Planning!$O39="En retard","R",IF(Planning!$J39="Oui","C","P")))),""))</f>
        <v/>
      </c>
      <c r="AF39" s="34">
        <f>IF(OR(Planning!$C39="",Planning!$M39=""),"",IF(AND(Planning!$H39&lt;=AF$7+4,Planning!$M39&gt;=AF$7),IF(Planning!$G39=0,"◆",IF(Planning!$O39="Terminé","T",IF(Planning!$O39="En retard","R",IF(Planning!$J39="Oui","C","P")))),""))</f>
        <v/>
      </c>
      <c r="AG39" s="34">
        <f>IF(OR(Planning!$C39="",Planning!$M39=""),"",IF(AND(Planning!$H39&lt;=AG$7+4,Planning!$M39&gt;=AG$7),IF(Planning!$G39=0,"◆",IF(Planning!$O39="Terminé","T",IF(Planning!$O39="En retard","R",IF(Planning!$J39="Oui","C","P")))),""))</f>
        <v/>
      </c>
      <c r="AH39" s="34">
        <f>IF(OR(Planning!$C39="",Planning!$M39=""),"",IF(AND(Planning!$H39&lt;=AH$7+4,Planning!$M39&gt;=AH$7),IF(Planning!$G39=0,"◆",IF(Planning!$O39="Terminé","T",IF(Planning!$O39="En retard","R",IF(Planning!$J39="Oui","C","P")))),""))</f>
        <v/>
      </c>
      <c r="AI39" s="34">
        <f>IF(OR(Planning!$C39="",Planning!$M39=""),"",IF(AND(Planning!$H39&lt;=AI$7+4,Planning!$M39&gt;=AI$7),IF(Planning!$G39=0,"◆",IF(Planning!$O39="Terminé","T",IF(Planning!$O39="En retard","R",IF(Planning!$J39="Oui","C","P")))),""))</f>
        <v/>
      </c>
      <c r="AJ39" s="34">
        <f>IF(OR(Planning!$C39="",Planning!$M39=""),"",IF(AND(Planning!$H39&lt;=AJ$7+4,Planning!$M39&gt;=AJ$7),IF(Planning!$G39=0,"◆",IF(Planning!$O39="Terminé","T",IF(Planning!$O39="En retard","R",IF(Planning!$J39="Oui","C","P")))),""))</f>
        <v/>
      </c>
      <c r="AK39" s="34">
        <f>IF(OR(Planning!$C39="",Planning!$M39=""),"",IF(AND(Planning!$H39&lt;=AK$7+4,Planning!$M39&gt;=AK$7),IF(Planning!$G39=0,"◆",IF(Planning!$O39="Terminé","T",IF(Planning!$O39="En retard","R",IF(Planning!$J39="Oui","C","P")))),""))</f>
        <v/>
      </c>
      <c r="AL39" s="34">
        <f>IF(OR(Planning!$C39="",Planning!$M39=""),"",IF(AND(Planning!$H39&lt;=AL$7+4,Planning!$M39&gt;=AL$7),IF(Planning!$G39=0,"◆",IF(Planning!$O39="Terminé","T",IF(Planning!$O39="En retard","R",IF(Planning!$J39="Oui","C","P")))),""))</f>
        <v/>
      </c>
      <c r="AM39" s="34">
        <f>IF(OR(Planning!$C39="",Planning!$M39=""),"",IF(AND(Planning!$H39&lt;=AM$7+4,Planning!$M39&gt;=AM$7),IF(Planning!$G39=0,"◆",IF(Planning!$O39="Terminé","T",IF(Planning!$O39="En retard","R",IF(Planning!$J39="Oui","C","P")))),""))</f>
        <v/>
      </c>
      <c r="AN39" s="34">
        <f>IF(OR(Planning!$C39="",Planning!$M39=""),"",IF(AND(Planning!$H39&lt;=AN$7+4,Planning!$M39&gt;=AN$7),IF(Planning!$G39=0,"◆",IF(Planning!$O39="Terminé","T",IF(Planning!$O39="En retard","R",IF(Planning!$J39="Oui","C","P")))),""))</f>
        <v/>
      </c>
      <c r="AO39" s="34">
        <f>IF(OR(Planning!$C39="",Planning!$M39=""),"",IF(AND(Planning!$H39&lt;=AO$7+4,Planning!$M39&gt;=AO$7),IF(Planning!$G39=0,"◆",IF(Planning!$O39="Terminé","T",IF(Planning!$O39="En retard","R",IF(Planning!$J39="Oui","C","P")))),""))</f>
        <v/>
      </c>
      <c r="AP39" s="34">
        <f>IF(OR(Planning!$C39="",Planning!$M39=""),"",IF(AND(Planning!$H39&lt;=AP$7+4,Planning!$M39&gt;=AP$7),IF(Planning!$G39=0,"◆",IF(Planning!$O39="Terminé","T",IF(Planning!$O39="En retard","R",IF(Planning!$J39="Oui","C","P")))),""))</f>
        <v/>
      </c>
      <c r="AQ39" s="34">
        <f>IF(OR(Planning!$C39="",Planning!$M39=""),"",IF(AND(Planning!$H39&lt;=AQ$7+4,Planning!$M39&gt;=AQ$7),IF(Planning!$G39=0,"◆",IF(Planning!$O39="Terminé","T",IF(Planning!$O39="En retard","R",IF(Planning!$J39="Oui","C","P")))),""))</f>
        <v/>
      </c>
    </row>
    <row r="40">
      <c r="A40" s="33">
        <f>IF(Planning!$C40="","",Planning!A40)</f>
        <v/>
      </c>
      <c r="B40" s="33">
        <f>IF(Planning!$C40="","",Planning!C40)</f>
        <v/>
      </c>
      <c r="C40" s="33">
        <f>IF(Planning!$C40="","",Planning!D40)</f>
        <v/>
      </c>
      <c r="D40" s="34">
        <f>IF(OR(Planning!$C40="",Planning!$M40=""),"",IF(AND(Planning!$H40&lt;=D$7+4,Planning!$M40&gt;=D$7),IF(Planning!$G40=0,"◆",IF(Planning!$O40="Terminé","T",IF(Planning!$O40="En retard","R",IF(Planning!$J40="Oui","C","P")))),""))</f>
        <v/>
      </c>
      <c r="E40" s="34">
        <f>IF(OR(Planning!$C40="",Planning!$M40=""),"",IF(AND(Planning!$H40&lt;=E$7+4,Planning!$M40&gt;=E$7),IF(Planning!$G40=0,"◆",IF(Planning!$O40="Terminé","T",IF(Planning!$O40="En retard","R",IF(Planning!$J40="Oui","C","P")))),""))</f>
        <v/>
      </c>
      <c r="F40" s="34">
        <f>IF(OR(Planning!$C40="",Planning!$M40=""),"",IF(AND(Planning!$H40&lt;=F$7+4,Planning!$M40&gt;=F$7),IF(Planning!$G40=0,"◆",IF(Planning!$O40="Terminé","T",IF(Planning!$O40="En retard","R",IF(Planning!$J40="Oui","C","P")))),""))</f>
        <v/>
      </c>
      <c r="G40" s="34">
        <f>IF(OR(Planning!$C40="",Planning!$M40=""),"",IF(AND(Planning!$H40&lt;=G$7+4,Planning!$M40&gt;=G$7),IF(Planning!$G40=0,"◆",IF(Planning!$O40="Terminé","T",IF(Planning!$O40="En retard","R",IF(Planning!$J40="Oui","C","P")))),""))</f>
        <v/>
      </c>
      <c r="H40" s="34">
        <f>IF(OR(Planning!$C40="",Planning!$M40=""),"",IF(AND(Planning!$H40&lt;=H$7+4,Planning!$M40&gt;=H$7),IF(Planning!$G40=0,"◆",IF(Planning!$O40="Terminé","T",IF(Planning!$O40="En retard","R",IF(Planning!$J40="Oui","C","P")))),""))</f>
        <v/>
      </c>
      <c r="I40" s="34">
        <f>IF(OR(Planning!$C40="",Planning!$M40=""),"",IF(AND(Planning!$H40&lt;=I$7+4,Planning!$M40&gt;=I$7),IF(Planning!$G40=0,"◆",IF(Planning!$O40="Terminé","T",IF(Planning!$O40="En retard","R",IF(Planning!$J40="Oui","C","P")))),""))</f>
        <v/>
      </c>
      <c r="J40" s="34">
        <f>IF(OR(Planning!$C40="",Planning!$M40=""),"",IF(AND(Planning!$H40&lt;=J$7+4,Planning!$M40&gt;=J$7),IF(Planning!$G40=0,"◆",IF(Planning!$O40="Terminé","T",IF(Planning!$O40="En retard","R",IF(Planning!$J40="Oui","C","P")))),""))</f>
        <v/>
      </c>
      <c r="K40" s="34">
        <f>IF(OR(Planning!$C40="",Planning!$M40=""),"",IF(AND(Planning!$H40&lt;=K$7+4,Planning!$M40&gt;=K$7),IF(Planning!$G40=0,"◆",IF(Planning!$O40="Terminé","T",IF(Planning!$O40="En retard","R",IF(Planning!$J40="Oui","C","P")))),""))</f>
        <v/>
      </c>
      <c r="L40" s="34">
        <f>IF(OR(Planning!$C40="",Planning!$M40=""),"",IF(AND(Planning!$H40&lt;=L$7+4,Planning!$M40&gt;=L$7),IF(Planning!$G40=0,"◆",IF(Planning!$O40="Terminé","T",IF(Planning!$O40="En retard","R",IF(Planning!$J40="Oui","C","P")))),""))</f>
        <v/>
      </c>
      <c r="M40" s="34">
        <f>IF(OR(Planning!$C40="",Planning!$M40=""),"",IF(AND(Planning!$H40&lt;=M$7+4,Planning!$M40&gt;=M$7),IF(Planning!$G40=0,"◆",IF(Planning!$O40="Terminé","T",IF(Planning!$O40="En retard","R",IF(Planning!$J40="Oui","C","P")))),""))</f>
        <v/>
      </c>
      <c r="N40" s="34">
        <f>IF(OR(Planning!$C40="",Planning!$M40=""),"",IF(AND(Planning!$H40&lt;=N$7+4,Planning!$M40&gt;=N$7),IF(Planning!$G40=0,"◆",IF(Planning!$O40="Terminé","T",IF(Planning!$O40="En retard","R",IF(Planning!$J40="Oui","C","P")))),""))</f>
        <v/>
      </c>
      <c r="O40" s="34">
        <f>IF(OR(Planning!$C40="",Planning!$M40=""),"",IF(AND(Planning!$H40&lt;=O$7+4,Planning!$M40&gt;=O$7),IF(Planning!$G40=0,"◆",IF(Planning!$O40="Terminé","T",IF(Planning!$O40="En retard","R",IF(Planning!$J40="Oui","C","P")))),""))</f>
        <v/>
      </c>
      <c r="P40" s="34">
        <f>IF(OR(Planning!$C40="",Planning!$M40=""),"",IF(AND(Planning!$H40&lt;=P$7+4,Planning!$M40&gt;=P$7),IF(Planning!$G40=0,"◆",IF(Planning!$O40="Terminé","T",IF(Planning!$O40="En retard","R",IF(Planning!$J40="Oui","C","P")))),""))</f>
        <v/>
      </c>
      <c r="Q40" s="34">
        <f>IF(OR(Planning!$C40="",Planning!$M40=""),"",IF(AND(Planning!$H40&lt;=Q$7+4,Planning!$M40&gt;=Q$7),IF(Planning!$G40=0,"◆",IF(Planning!$O40="Terminé","T",IF(Planning!$O40="En retard","R",IF(Planning!$J40="Oui","C","P")))),""))</f>
        <v/>
      </c>
      <c r="R40" s="34">
        <f>IF(OR(Planning!$C40="",Planning!$M40=""),"",IF(AND(Planning!$H40&lt;=R$7+4,Planning!$M40&gt;=R$7),IF(Planning!$G40=0,"◆",IF(Planning!$O40="Terminé","T",IF(Planning!$O40="En retard","R",IF(Planning!$J40="Oui","C","P")))),""))</f>
        <v/>
      </c>
      <c r="S40" s="34">
        <f>IF(OR(Planning!$C40="",Planning!$M40=""),"",IF(AND(Planning!$H40&lt;=S$7+4,Planning!$M40&gt;=S$7),IF(Planning!$G40=0,"◆",IF(Planning!$O40="Terminé","T",IF(Planning!$O40="En retard","R",IF(Planning!$J40="Oui","C","P")))),""))</f>
        <v/>
      </c>
      <c r="T40" s="34">
        <f>IF(OR(Planning!$C40="",Planning!$M40=""),"",IF(AND(Planning!$H40&lt;=T$7+4,Planning!$M40&gt;=T$7),IF(Planning!$G40=0,"◆",IF(Planning!$O40="Terminé","T",IF(Planning!$O40="En retard","R",IF(Planning!$J40="Oui","C","P")))),""))</f>
        <v/>
      </c>
      <c r="U40" s="34">
        <f>IF(OR(Planning!$C40="",Planning!$M40=""),"",IF(AND(Planning!$H40&lt;=U$7+4,Planning!$M40&gt;=U$7),IF(Planning!$G40=0,"◆",IF(Planning!$O40="Terminé","T",IF(Planning!$O40="En retard","R",IF(Planning!$J40="Oui","C","P")))),""))</f>
        <v/>
      </c>
      <c r="V40" s="34">
        <f>IF(OR(Planning!$C40="",Planning!$M40=""),"",IF(AND(Planning!$H40&lt;=V$7+4,Planning!$M40&gt;=V$7),IF(Planning!$G40=0,"◆",IF(Planning!$O40="Terminé","T",IF(Planning!$O40="En retard","R",IF(Planning!$J40="Oui","C","P")))),""))</f>
        <v/>
      </c>
      <c r="W40" s="34">
        <f>IF(OR(Planning!$C40="",Planning!$M40=""),"",IF(AND(Planning!$H40&lt;=W$7+4,Planning!$M40&gt;=W$7),IF(Planning!$G40=0,"◆",IF(Planning!$O40="Terminé","T",IF(Planning!$O40="En retard","R",IF(Planning!$J40="Oui","C","P")))),""))</f>
        <v/>
      </c>
      <c r="X40" s="34">
        <f>IF(OR(Planning!$C40="",Planning!$M40=""),"",IF(AND(Planning!$H40&lt;=X$7+4,Planning!$M40&gt;=X$7),IF(Planning!$G40=0,"◆",IF(Planning!$O40="Terminé","T",IF(Planning!$O40="En retard","R",IF(Planning!$J40="Oui","C","P")))),""))</f>
        <v/>
      </c>
      <c r="Y40" s="34">
        <f>IF(OR(Planning!$C40="",Planning!$M40=""),"",IF(AND(Planning!$H40&lt;=Y$7+4,Planning!$M40&gt;=Y$7),IF(Planning!$G40=0,"◆",IF(Planning!$O40="Terminé","T",IF(Planning!$O40="En retard","R",IF(Planning!$J40="Oui","C","P")))),""))</f>
        <v/>
      </c>
      <c r="Z40" s="34">
        <f>IF(OR(Planning!$C40="",Planning!$M40=""),"",IF(AND(Planning!$H40&lt;=Z$7+4,Planning!$M40&gt;=Z$7),IF(Planning!$G40=0,"◆",IF(Planning!$O40="Terminé","T",IF(Planning!$O40="En retard","R",IF(Planning!$J40="Oui","C","P")))),""))</f>
        <v/>
      </c>
      <c r="AA40" s="34">
        <f>IF(OR(Planning!$C40="",Planning!$M40=""),"",IF(AND(Planning!$H40&lt;=AA$7+4,Planning!$M40&gt;=AA$7),IF(Planning!$G40=0,"◆",IF(Planning!$O40="Terminé","T",IF(Planning!$O40="En retard","R",IF(Planning!$J40="Oui","C","P")))),""))</f>
        <v/>
      </c>
      <c r="AB40" s="34">
        <f>IF(OR(Planning!$C40="",Planning!$M40=""),"",IF(AND(Planning!$H40&lt;=AB$7+4,Planning!$M40&gt;=AB$7),IF(Planning!$G40=0,"◆",IF(Planning!$O40="Terminé","T",IF(Planning!$O40="En retard","R",IF(Planning!$J40="Oui","C","P")))),""))</f>
        <v/>
      </c>
      <c r="AC40" s="34">
        <f>IF(OR(Planning!$C40="",Planning!$M40=""),"",IF(AND(Planning!$H40&lt;=AC$7+4,Planning!$M40&gt;=AC$7),IF(Planning!$G40=0,"◆",IF(Planning!$O40="Terminé","T",IF(Planning!$O40="En retard","R",IF(Planning!$J40="Oui","C","P")))),""))</f>
        <v/>
      </c>
      <c r="AD40" s="34">
        <f>IF(OR(Planning!$C40="",Planning!$M40=""),"",IF(AND(Planning!$H40&lt;=AD$7+4,Planning!$M40&gt;=AD$7),IF(Planning!$G40=0,"◆",IF(Planning!$O40="Terminé","T",IF(Planning!$O40="En retard","R",IF(Planning!$J40="Oui","C","P")))),""))</f>
        <v/>
      </c>
      <c r="AE40" s="34">
        <f>IF(OR(Planning!$C40="",Planning!$M40=""),"",IF(AND(Planning!$H40&lt;=AE$7+4,Planning!$M40&gt;=AE$7),IF(Planning!$G40=0,"◆",IF(Planning!$O40="Terminé","T",IF(Planning!$O40="En retard","R",IF(Planning!$J40="Oui","C","P")))),""))</f>
        <v/>
      </c>
      <c r="AF40" s="34">
        <f>IF(OR(Planning!$C40="",Planning!$M40=""),"",IF(AND(Planning!$H40&lt;=AF$7+4,Planning!$M40&gt;=AF$7),IF(Planning!$G40=0,"◆",IF(Planning!$O40="Terminé","T",IF(Planning!$O40="En retard","R",IF(Planning!$J40="Oui","C","P")))),""))</f>
        <v/>
      </c>
      <c r="AG40" s="34">
        <f>IF(OR(Planning!$C40="",Planning!$M40=""),"",IF(AND(Planning!$H40&lt;=AG$7+4,Planning!$M40&gt;=AG$7),IF(Planning!$G40=0,"◆",IF(Planning!$O40="Terminé","T",IF(Planning!$O40="En retard","R",IF(Planning!$J40="Oui","C","P")))),""))</f>
        <v/>
      </c>
      <c r="AH40" s="34">
        <f>IF(OR(Planning!$C40="",Planning!$M40=""),"",IF(AND(Planning!$H40&lt;=AH$7+4,Planning!$M40&gt;=AH$7),IF(Planning!$G40=0,"◆",IF(Planning!$O40="Terminé","T",IF(Planning!$O40="En retard","R",IF(Planning!$J40="Oui","C","P")))),""))</f>
        <v/>
      </c>
      <c r="AI40" s="34">
        <f>IF(OR(Planning!$C40="",Planning!$M40=""),"",IF(AND(Planning!$H40&lt;=AI$7+4,Planning!$M40&gt;=AI$7),IF(Planning!$G40=0,"◆",IF(Planning!$O40="Terminé","T",IF(Planning!$O40="En retard","R",IF(Planning!$J40="Oui","C","P")))),""))</f>
        <v/>
      </c>
      <c r="AJ40" s="34">
        <f>IF(OR(Planning!$C40="",Planning!$M40=""),"",IF(AND(Planning!$H40&lt;=AJ$7+4,Planning!$M40&gt;=AJ$7),IF(Planning!$G40=0,"◆",IF(Planning!$O40="Terminé","T",IF(Planning!$O40="En retard","R",IF(Planning!$J40="Oui","C","P")))),""))</f>
        <v/>
      </c>
      <c r="AK40" s="34">
        <f>IF(OR(Planning!$C40="",Planning!$M40=""),"",IF(AND(Planning!$H40&lt;=AK$7+4,Planning!$M40&gt;=AK$7),IF(Planning!$G40=0,"◆",IF(Planning!$O40="Terminé","T",IF(Planning!$O40="En retard","R",IF(Planning!$J40="Oui","C","P")))),""))</f>
        <v/>
      </c>
      <c r="AL40" s="34">
        <f>IF(OR(Planning!$C40="",Planning!$M40=""),"",IF(AND(Planning!$H40&lt;=AL$7+4,Planning!$M40&gt;=AL$7),IF(Planning!$G40=0,"◆",IF(Planning!$O40="Terminé","T",IF(Planning!$O40="En retard","R",IF(Planning!$J40="Oui","C","P")))),""))</f>
        <v/>
      </c>
      <c r="AM40" s="34">
        <f>IF(OR(Planning!$C40="",Planning!$M40=""),"",IF(AND(Planning!$H40&lt;=AM$7+4,Planning!$M40&gt;=AM$7),IF(Planning!$G40=0,"◆",IF(Planning!$O40="Terminé","T",IF(Planning!$O40="En retard","R",IF(Planning!$J40="Oui","C","P")))),""))</f>
        <v/>
      </c>
      <c r="AN40" s="34">
        <f>IF(OR(Planning!$C40="",Planning!$M40=""),"",IF(AND(Planning!$H40&lt;=AN$7+4,Planning!$M40&gt;=AN$7),IF(Planning!$G40=0,"◆",IF(Planning!$O40="Terminé","T",IF(Planning!$O40="En retard","R",IF(Planning!$J40="Oui","C","P")))),""))</f>
        <v/>
      </c>
      <c r="AO40" s="34">
        <f>IF(OR(Planning!$C40="",Planning!$M40=""),"",IF(AND(Planning!$H40&lt;=AO$7+4,Planning!$M40&gt;=AO$7),IF(Planning!$G40=0,"◆",IF(Planning!$O40="Terminé","T",IF(Planning!$O40="En retard","R",IF(Planning!$J40="Oui","C","P")))),""))</f>
        <v/>
      </c>
      <c r="AP40" s="34">
        <f>IF(OR(Planning!$C40="",Planning!$M40=""),"",IF(AND(Planning!$H40&lt;=AP$7+4,Planning!$M40&gt;=AP$7),IF(Planning!$G40=0,"◆",IF(Planning!$O40="Terminé","T",IF(Planning!$O40="En retard","R",IF(Planning!$J40="Oui","C","P")))),""))</f>
        <v/>
      </c>
      <c r="AQ40" s="34">
        <f>IF(OR(Planning!$C40="",Planning!$M40=""),"",IF(AND(Planning!$H40&lt;=AQ$7+4,Planning!$M40&gt;=AQ$7),IF(Planning!$G40=0,"◆",IF(Planning!$O40="Terminé","T",IF(Planning!$O40="En retard","R",IF(Planning!$J40="Oui","C","P")))),""))</f>
        <v/>
      </c>
    </row>
    <row r="41">
      <c r="A41" s="33">
        <f>IF(Planning!$C41="","",Planning!A41)</f>
        <v/>
      </c>
      <c r="B41" s="33">
        <f>IF(Planning!$C41="","",Planning!C41)</f>
        <v/>
      </c>
      <c r="C41" s="33">
        <f>IF(Planning!$C41="","",Planning!D41)</f>
        <v/>
      </c>
      <c r="D41" s="34">
        <f>IF(OR(Planning!$C41="",Planning!$M41=""),"",IF(AND(Planning!$H41&lt;=D$7+4,Planning!$M41&gt;=D$7),IF(Planning!$G41=0,"◆",IF(Planning!$O41="Terminé","T",IF(Planning!$O41="En retard","R",IF(Planning!$J41="Oui","C","P")))),""))</f>
        <v/>
      </c>
      <c r="E41" s="34">
        <f>IF(OR(Planning!$C41="",Planning!$M41=""),"",IF(AND(Planning!$H41&lt;=E$7+4,Planning!$M41&gt;=E$7),IF(Planning!$G41=0,"◆",IF(Planning!$O41="Terminé","T",IF(Planning!$O41="En retard","R",IF(Planning!$J41="Oui","C","P")))),""))</f>
        <v/>
      </c>
      <c r="F41" s="34">
        <f>IF(OR(Planning!$C41="",Planning!$M41=""),"",IF(AND(Planning!$H41&lt;=F$7+4,Planning!$M41&gt;=F$7),IF(Planning!$G41=0,"◆",IF(Planning!$O41="Terminé","T",IF(Planning!$O41="En retard","R",IF(Planning!$J41="Oui","C","P")))),""))</f>
        <v/>
      </c>
      <c r="G41" s="34">
        <f>IF(OR(Planning!$C41="",Planning!$M41=""),"",IF(AND(Planning!$H41&lt;=G$7+4,Planning!$M41&gt;=G$7),IF(Planning!$G41=0,"◆",IF(Planning!$O41="Terminé","T",IF(Planning!$O41="En retard","R",IF(Planning!$J41="Oui","C","P")))),""))</f>
        <v/>
      </c>
      <c r="H41" s="34">
        <f>IF(OR(Planning!$C41="",Planning!$M41=""),"",IF(AND(Planning!$H41&lt;=H$7+4,Planning!$M41&gt;=H$7),IF(Planning!$G41=0,"◆",IF(Planning!$O41="Terminé","T",IF(Planning!$O41="En retard","R",IF(Planning!$J41="Oui","C","P")))),""))</f>
        <v/>
      </c>
      <c r="I41" s="34">
        <f>IF(OR(Planning!$C41="",Planning!$M41=""),"",IF(AND(Planning!$H41&lt;=I$7+4,Planning!$M41&gt;=I$7),IF(Planning!$G41=0,"◆",IF(Planning!$O41="Terminé","T",IF(Planning!$O41="En retard","R",IF(Planning!$J41="Oui","C","P")))),""))</f>
        <v/>
      </c>
      <c r="J41" s="34">
        <f>IF(OR(Planning!$C41="",Planning!$M41=""),"",IF(AND(Planning!$H41&lt;=J$7+4,Planning!$M41&gt;=J$7),IF(Planning!$G41=0,"◆",IF(Planning!$O41="Terminé","T",IF(Planning!$O41="En retard","R",IF(Planning!$J41="Oui","C","P")))),""))</f>
        <v/>
      </c>
      <c r="K41" s="34">
        <f>IF(OR(Planning!$C41="",Planning!$M41=""),"",IF(AND(Planning!$H41&lt;=K$7+4,Planning!$M41&gt;=K$7),IF(Planning!$G41=0,"◆",IF(Planning!$O41="Terminé","T",IF(Planning!$O41="En retard","R",IF(Planning!$J41="Oui","C","P")))),""))</f>
        <v/>
      </c>
      <c r="L41" s="34">
        <f>IF(OR(Planning!$C41="",Planning!$M41=""),"",IF(AND(Planning!$H41&lt;=L$7+4,Planning!$M41&gt;=L$7),IF(Planning!$G41=0,"◆",IF(Planning!$O41="Terminé","T",IF(Planning!$O41="En retard","R",IF(Planning!$J41="Oui","C","P")))),""))</f>
        <v/>
      </c>
      <c r="M41" s="34">
        <f>IF(OR(Planning!$C41="",Planning!$M41=""),"",IF(AND(Planning!$H41&lt;=M$7+4,Planning!$M41&gt;=M$7),IF(Planning!$G41=0,"◆",IF(Planning!$O41="Terminé","T",IF(Planning!$O41="En retard","R",IF(Planning!$J41="Oui","C","P")))),""))</f>
        <v/>
      </c>
      <c r="N41" s="34">
        <f>IF(OR(Planning!$C41="",Planning!$M41=""),"",IF(AND(Planning!$H41&lt;=N$7+4,Planning!$M41&gt;=N$7),IF(Planning!$G41=0,"◆",IF(Planning!$O41="Terminé","T",IF(Planning!$O41="En retard","R",IF(Planning!$J41="Oui","C","P")))),""))</f>
        <v/>
      </c>
      <c r="O41" s="34">
        <f>IF(OR(Planning!$C41="",Planning!$M41=""),"",IF(AND(Planning!$H41&lt;=O$7+4,Planning!$M41&gt;=O$7),IF(Planning!$G41=0,"◆",IF(Planning!$O41="Terminé","T",IF(Planning!$O41="En retard","R",IF(Planning!$J41="Oui","C","P")))),""))</f>
        <v/>
      </c>
      <c r="P41" s="34">
        <f>IF(OR(Planning!$C41="",Planning!$M41=""),"",IF(AND(Planning!$H41&lt;=P$7+4,Planning!$M41&gt;=P$7),IF(Planning!$G41=0,"◆",IF(Planning!$O41="Terminé","T",IF(Planning!$O41="En retard","R",IF(Planning!$J41="Oui","C","P")))),""))</f>
        <v/>
      </c>
      <c r="Q41" s="34">
        <f>IF(OR(Planning!$C41="",Planning!$M41=""),"",IF(AND(Planning!$H41&lt;=Q$7+4,Planning!$M41&gt;=Q$7),IF(Planning!$G41=0,"◆",IF(Planning!$O41="Terminé","T",IF(Planning!$O41="En retard","R",IF(Planning!$J41="Oui","C","P")))),""))</f>
        <v/>
      </c>
      <c r="R41" s="34">
        <f>IF(OR(Planning!$C41="",Planning!$M41=""),"",IF(AND(Planning!$H41&lt;=R$7+4,Planning!$M41&gt;=R$7),IF(Planning!$G41=0,"◆",IF(Planning!$O41="Terminé","T",IF(Planning!$O41="En retard","R",IF(Planning!$J41="Oui","C","P")))),""))</f>
        <v/>
      </c>
      <c r="S41" s="34">
        <f>IF(OR(Planning!$C41="",Planning!$M41=""),"",IF(AND(Planning!$H41&lt;=S$7+4,Planning!$M41&gt;=S$7),IF(Planning!$G41=0,"◆",IF(Planning!$O41="Terminé","T",IF(Planning!$O41="En retard","R",IF(Planning!$J41="Oui","C","P")))),""))</f>
        <v/>
      </c>
      <c r="T41" s="34">
        <f>IF(OR(Planning!$C41="",Planning!$M41=""),"",IF(AND(Planning!$H41&lt;=T$7+4,Planning!$M41&gt;=T$7),IF(Planning!$G41=0,"◆",IF(Planning!$O41="Terminé","T",IF(Planning!$O41="En retard","R",IF(Planning!$J41="Oui","C","P")))),""))</f>
        <v/>
      </c>
      <c r="U41" s="34">
        <f>IF(OR(Planning!$C41="",Planning!$M41=""),"",IF(AND(Planning!$H41&lt;=U$7+4,Planning!$M41&gt;=U$7),IF(Planning!$G41=0,"◆",IF(Planning!$O41="Terminé","T",IF(Planning!$O41="En retard","R",IF(Planning!$J41="Oui","C","P")))),""))</f>
        <v/>
      </c>
      <c r="V41" s="34">
        <f>IF(OR(Planning!$C41="",Planning!$M41=""),"",IF(AND(Planning!$H41&lt;=V$7+4,Planning!$M41&gt;=V$7),IF(Planning!$G41=0,"◆",IF(Planning!$O41="Terminé","T",IF(Planning!$O41="En retard","R",IF(Planning!$J41="Oui","C","P")))),""))</f>
        <v/>
      </c>
      <c r="W41" s="34">
        <f>IF(OR(Planning!$C41="",Planning!$M41=""),"",IF(AND(Planning!$H41&lt;=W$7+4,Planning!$M41&gt;=W$7),IF(Planning!$G41=0,"◆",IF(Planning!$O41="Terminé","T",IF(Planning!$O41="En retard","R",IF(Planning!$J41="Oui","C","P")))),""))</f>
        <v/>
      </c>
      <c r="X41" s="34">
        <f>IF(OR(Planning!$C41="",Planning!$M41=""),"",IF(AND(Planning!$H41&lt;=X$7+4,Planning!$M41&gt;=X$7),IF(Planning!$G41=0,"◆",IF(Planning!$O41="Terminé","T",IF(Planning!$O41="En retard","R",IF(Planning!$J41="Oui","C","P")))),""))</f>
        <v/>
      </c>
      <c r="Y41" s="34">
        <f>IF(OR(Planning!$C41="",Planning!$M41=""),"",IF(AND(Planning!$H41&lt;=Y$7+4,Planning!$M41&gt;=Y$7),IF(Planning!$G41=0,"◆",IF(Planning!$O41="Terminé","T",IF(Planning!$O41="En retard","R",IF(Planning!$J41="Oui","C","P")))),""))</f>
        <v/>
      </c>
      <c r="Z41" s="34">
        <f>IF(OR(Planning!$C41="",Planning!$M41=""),"",IF(AND(Planning!$H41&lt;=Z$7+4,Planning!$M41&gt;=Z$7),IF(Planning!$G41=0,"◆",IF(Planning!$O41="Terminé","T",IF(Planning!$O41="En retard","R",IF(Planning!$J41="Oui","C","P")))),""))</f>
        <v/>
      </c>
      <c r="AA41" s="34">
        <f>IF(OR(Planning!$C41="",Planning!$M41=""),"",IF(AND(Planning!$H41&lt;=AA$7+4,Planning!$M41&gt;=AA$7),IF(Planning!$G41=0,"◆",IF(Planning!$O41="Terminé","T",IF(Planning!$O41="En retard","R",IF(Planning!$J41="Oui","C","P")))),""))</f>
        <v/>
      </c>
      <c r="AB41" s="34">
        <f>IF(OR(Planning!$C41="",Planning!$M41=""),"",IF(AND(Planning!$H41&lt;=AB$7+4,Planning!$M41&gt;=AB$7),IF(Planning!$G41=0,"◆",IF(Planning!$O41="Terminé","T",IF(Planning!$O41="En retard","R",IF(Planning!$J41="Oui","C","P")))),""))</f>
        <v/>
      </c>
      <c r="AC41" s="34">
        <f>IF(OR(Planning!$C41="",Planning!$M41=""),"",IF(AND(Planning!$H41&lt;=AC$7+4,Planning!$M41&gt;=AC$7),IF(Planning!$G41=0,"◆",IF(Planning!$O41="Terminé","T",IF(Planning!$O41="En retard","R",IF(Planning!$J41="Oui","C","P")))),""))</f>
        <v/>
      </c>
      <c r="AD41" s="34">
        <f>IF(OR(Planning!$C41="",Planning!$M41=""),"",IF(AND(Planning!$H41&lt;=AD$7+4,Planning!$M41&gt;=AD$7),IF(Planning!$G41=0,"◆",IF(Planning!$O41="Terminé","T",IF(Planning!$O41="En retard","R",IF(Planning!$J41="Oui","C","P")))),""))</f>
        <v/>
      </c>
      <c r="AE41" s="34">
        <f>IF(OR(Planning!$C41="",Planning!$M41=""),"",IF(AND(Planning!$H41&lt;=AE$7+4,Planning!$M41&gt;=AE$7),IF(Planning!$G41=0,"◆",IF(Planning!$O41="Terminé","T",IF(Planning!$O41="En retard","R",IF(Planning!$J41="Oui","C","P")))),""))</f>
        <v/>
      </c>
      <c r="AF41" s="34">
        <f>IF(OR(Planning!$C41="",Planning!$M41=""),"",IF(AND(Planning!$H41&lt;=AF$7+4,Planning!$M41&gt;=AF$7),IF(Planning!$G41=0,"◆",IF(Planning!$O41="Terminé","T",IF(Planning!$O41="En retard","R",IF(Planning!$J41="Oui","C","P")))),""))</f>
        <v/>
      </c>
      <c r="AG41" s="34">
        <f>IF(OR(Planning!$C41="",Planning!$M41=""),"",IF(AND(Planning!$H41&lt;=AG$7+4,Planning!$M41&gt;=AG$7),IF(Planning!$G41=0,"◆",IF(Planning!$O41="Terminé","T",IF(Planning!$O41="En retard","R",IF(Planning!$J41="Oui","C","P")))),""))</f>
        <v/>
      </c>
      <c r="AH41" s="34">
        <f>IF(OR(Planning!$C41="",Planning!$M41=""),"",IF(AND(Planning!$H41&lt;=AH$7+4,Planning!$M41&gt;=AH$7),IF(Planning!$G41=0,"◆",IF(Planning!$O41="Terminé","T",IF(Planning!$O41="En retard","R",IF(Planning!$J41="Oui","C","P")))),""))</f>
        <v/>
      </c>
      <c r="AI41" s="34">
        <f>IF(OR(Planning!$C41="",Planning!$M41=""),"",IF(AND(Planning!$H41&lt;=AI$7+4,Planning!$M41&gt;=AI$7),IF(Planning!$G41=0,"◆",IF(Planning!$O41="Terminé","T",IF(Planning!$O41="En retard","R",IF(Planning!$J41="Oui","C","P")))),""))</f>
        <v/>
      </c>
      <c r="AJ41" s="34">
        <f>IF(OR(Planning!$C41="",Planning!$M41=""),"",IF(AND(Planning!$H41&lt;=AJ$7+4,Planning!$M41&gt;=AJ$7),IF(Planning!$G41=0,"◆",IF(Planning!$O41="Terminé","T",IF(Planning!$O41="En retard","R",IF(Planning!$J41="Oui","C","P")))),""))</f>
        <v/>
      </c>
      <c r="AK41" s="34">
        <f>IF(OR(Planning!$C41="",Planning!$M41=""),"",IF(AND(Planning!$H41&lt;=AK$7+4,Planning!$M41&gt;=AK$7),IF(Planning!$G41=0,"◆",IF(Planning!$O41="Terminé","T",IF(Planning!$O41="En retard","R",IF(Planning!$J41="Oui","C","P")))),""))</f>
        <v/>
      </c>
      <c r="AL41" s="34">
        <f>IF(OR(Planning!$C41="",Planning!$M41=""),"",IF(AND(Planning!$H41&lt;=AL$7+4,Planning!$M41&gt;=AL$7),IF(Planning!$G41=0,"◆",IF(Planning!$O41="Terminé","T",IF(Planning!$O41="En retard","R",IF(Planning!$J41="Oui","C","P")))),""))</f>
        <v/>
      </c>
      <c r="AM41" s="34">
        <f>IF(OR(Planning!$C41="",Planning!$M41=""),"",IF(AND(Planning!$H41&lt;=AM$7+4,Planning!$M41&gt;=AM$7),IF(Planning!$G41=0,"◆",IF(Planning!$O41="Terminé","T",IF(Planning!$O41="En retard","R",IF(Planning!$J41="Oui","C","P")))),""))</f>
        <v/>
      </c>
      <c r="AN41" s="34">
        <f>IF(OR(Planning!$C41="",Planning!$M41=""),"",IF(AND(Planning!$H41&lt;=AN$7+4,Planning!$M41&gt;=AN$7),IF(Planning!$G41=0,"◆",IF(Planning!$O41="Terminé","T",IF(Planning!$O41="En retard","R",IF(Planning!$J41="Oui","C","P")))),""))</f>
        <v/>
      </c>
      <c r="AO41" s="34">
        <f>IF(OR(Planning!$C41="",Planning!$M41=""),"",IF(AND(Planning!$H41&lt;=AO$7+4,Planning!$M41&gt;=AO$7),IF(Planning!$G41=0,"◆",IF(Planning!$O41="Terminé","T",IF(Planning!$O41="En retard","R",IF(Planning!$J41="Oui","C","P")))),""))</f>
        <v/>
      </c>
      <c r="AP41" s="34">
        <f>IF(OR(Planning!$C41="",Planning!$M41=""),"",IF(AND(Planning!$H41&lt;=AP$7+4,Planning!$M41&gt;=AP$7),IF(Planning!$G41=0,"◆",IF(Planning!$O41="Terminé","T",IF(Planning!$O41="En retard","R",IF(Planning!$J41="Oui","C","P")))),""))</f>
        <v/>
      </c>
      <c r="AQ41" s="34">
        <f>IF(OR(Planning!$C41="",Planning!$M41=""),"",IF(AND(Planning!$H41&lt;=AQ$7+4,Planning!$M41&gt;=AQ$7),IF(Planning!$G41=0,"◆",IF(Planning!$O41="Terminé","T",IF(Planning!$O41="En retard","R",IF(Planning!$J41="Oui","C","P")))),""))</f>
        <v/>
      </c>
    </row>
    <row r="42">
      <c r="A42" s="33">
        <f>IF(Planning!$C42="","",Planning!A42)</f>
        <v/>
      </c>
      <c r="B42" s="33">
        <f>IF(Planning!$C42="","",Planning!C42)</f>
        <v/>
      </c>
      <c r="C42" s="33">
        <f>IF(Planning!$C42="","",Planning!D42)</f>
        <v/>
      </c>
      <c r="D42" s="34">
        <f>IF(OR(Planning!$C42="",Planning!$M42=""),"",IF(AND(Planning!$H42&lt;=D$7+4,Planning!$M42&gt;=D$7),IF(Planning!$G42=0,"◆",IF(Planning!$O42="Terminé","T",IF(Planning!$O42="En retard","R",IF(Planning!$J42="Oui","C","P")))),""))</f>
        <v/>
      </c>
      <c r="E42" s="34">
        <f>IF(OR(Planning!$C42="",Planning!$M42=""),"",IF(AND(Planning!$H42&lt;=E$7+4,Planning!$M42&gt;=E$7),IF(Planning!$G42=0,"◆",IF(Planning!$O42="Terminé","T",IF(Planning!$O42="En retard","R",IF(Planning!$J42="Oui","C","P")))),""))</f>
        <v/>
      </c>
      <c r="F42" s="34">
        <f>IF(OR(Planning!$C42="",Planning!$M42=""),"",IF(AND(Planning!$H42&lt;=F$7+4,Planning!$M42&gt;=F$7),IF(Planning!$G42=0,"◆",IF(Planning!$O42="Terminé","T",IF(Planning!$O42="En retard","R",IF(Planning!$J42="Oui","C","P")))),""))</f>
        <v/>
      </c>
      <c r="G42" s="34">
        <f>IF(OR(Planning!$C42="",Planning!$M42=""),"",IF(AND(Planning!$H42&lt;=G$7+4,Planning!$M42&gt;=G$7),IF(Planning!$G42=0,"◆",IF(Planning!$O42="Terminé","T",IF(Planning!$O42="En retard","R",IF(Planning!$J42="Oui","C","P")))),""))</f>
        <v/>
      </c>
      <c r="H42" s="34">
        <f>IF(OR(Planning!$C42="",Planning!$M42=""),"",IF(AND(Planning!$H42&lt;=H$7+4,Planning!$M42&gt;=H$7),IF(Planning!$G42=0,"◆",IF(Planning!$O42="Terminé","T",IF(Planning!$O42="En retard","R",IF(Planning!$J42="Oui","C","P")))),""))</f>
        <v/>
      </c>
      <c r="I42" s="34">
        <f>IF(OR(Planning!$C42="",Planning!$M42=""),"",IF(AND(Planning!$H42&lt;=I$7+4,Planning!$M42&gt;=I$7),IF(Planning!$G42=0,"◆",IF(Planning!$O42="Terminé","T",IF(Planning!$O42="En retard","R",IF(Planning!$J42="Oui","C","P")))),""))</f>
        <v/>
      </c>
      <c r="J42" s="34">
        <f>IF(OR(Planning!$C42="",Planning!$M42=""),"",IF(AND(Planning!$H42&lt;=J$7+4,Planning!$M42&gt;=J$7),IF(Planning!$G42=0,"◆",IF(Planning!$O42="Terminé","T",IF(Planning!$O42="En retard","R",IF(Planning!$J42="Oui","C","P")))),""))</f>
        <v/>
      </c>
      <c r="K42" s="34">
        <f>IF(OR(Planning!$C42="",Planning!$M42=""),"",IF(AND(Planning!$H42&lt;=K$7+4,Planning!$M42&gt;=K$7),IF(Planning!$G42=0,"◆",IF(Planning!$O42="Terminé","T",IF(Planning!$O42="En retard","R",IF(Planning!$J42="Oui","C","P")))),""))</f>
        <v/>
      </c>
      <c r="L42" s="34">
        <f>IF(OR(Planning!$C42="",Planning!$M42=""),"",IF(AND(Planning!$H42&lt;=L$7+4,Planning!$M42&gt;=L$7),IF(Planning!$G42=0,"◆",IF(Planning!$O42="Terminé","T",IF(Planning!$O42="En retard","R",IF(Planning!$J42="Oui","C","P")))),""))</f>
        <v/>
      </c>
      <c r="M42" s="34">
        <f>IF(OR(Planning!$C42="",Planning!$M42=""),"",IF(AND(Planning!$H42&lt;=M$7+4,Planning!$M42&gt;=M$7),IF(Planning!$G42=0,"◆",IF(Planning!$O42="Terminé","T",IF(Planning!$O42="En retard","R",IF(Planning!$J42="Oui","C","P")))),""))</f>
        <v/>
      </c>
      <c r="N42" s="34">
        <f>IF(OR(Planning!$C42="",Planning!$M42=""),"",IF(AND(Planning!$H42&lt;=N$7+4,Planning!$M42&gt;=N$7),IF(Planning!$G42=0,"◆",IF(Planning!$O42="Terminé","T",IF(Planning!$O42="En retard","R",IF(Planning!$J42="Oui","C","P")))),""))</f>
        <v/>
      </c>
      <c r="O42" s="34">
        <f>IF(OR(Planning!$C42="",Planning!$M42=""),"",IF(AND(Planning!$H42&lt;=O$7+4,Planning!$M42&gt;=O$7),IF(Planning!$G42=0,"◆",IF(Planning!$O42="Terminé","T",IF(Planning!$O42="En retard","R",IF(Planning!$J42="Oui","C","P")))),""))</f>
        <v/>
      </c>
      <c r="P42" s="34">
        <f>IF(OR(Planning!$C42="",Planning!$M42=""),"",IF(AND(Planning!$H42&lt;=P$7+4,Planning!$M42&gt;=P$7),IF(Planning!$G42=0,"◆",IF(Planning!$O42="Terminé","T",IF(Planning!$O42="En retard","R",IF(Planning!$J42="Oui","C","P")))),""))</f>
        <v/>
      </c>
      <c r="Q42" s="34">
        <f>IF(OR(Planning!$C42="",Planning!$M42=""),"",IF(AND(Planning!$H42&lt;=Q$7+4,Planning!$M42&gt;=Q$7),IF(Planning!$G42=0,"◆",IF(Planning!$O42="Terminé","T",IF(Planning!$O42="En retard","R",IF(Planning!$J42="Oui","C","P")))),""))</f>
        <v/>
      </c>
      <c r="R42" s="34">
        <f>IF(OR(Planning!$C42="",Planning!$M42=""),"",IF(AND(Planning!$H42&lt;=R$7+4,Planning!$M42&gt;=R$7),IF(Planning!$G42=0,"◆",IF(Planning!$O42="Terminé","T",IF(Planning!$O42="En retard","R",IF(Planning!$J42="Oui","C","P")))),""))</f>
        <v/>
      </c>
      <c r="S42" s="34">
        <f>IF(OR(Planning!$C42="",Planning!$M42=""),"",IF(AND(Planning!$H42&lt;=S$7+4,Planning!$M42&gt;=S$7),IF(Planning!$G42=0,"◆",IF(Planning!$O42="Terminé","T",IF(Planning!$O42="En retard","R",IF(Planning!$J42="Oui","C","P")))),""))</f>
        <v/>
      </c>
      <c r="T42" s="34">
        <f>IF(OR(Planning!$C42="",Planning!$M42=""),"",IF(AND(Planning!$H42&lt;=T$7+4,Planning!$M42&gt;=T$7),IF(Planning!$G42=0,"◆",IF(Planning!$O42="Terminé","T",IF(Planning!$O42="En retard","R",IF(Planning!$J42="Oui","C","P")))),""))</f>
        <v/>
      </c>
      <c r="U42" s="34">
        <f>IF(OR(Planning!$C42="",Planning!$M42=""),"",IF(AND(Planning!$H42&lt;=U$7+4,Planning!$M42&gt;=U$7),IF(Planning!$G42=0,"◆",IF(Planning!$O42="Terminé","T",IF(Planning!$O42="En retard","R",IF(Planning!$J42="Oui","C","P")))),""))</f>
        <v/>
      </c>
      <c r="V42" s="34">
        <f>IF(OR(Planning!$C42="",Planning!$M42=""),"",IF(AND(Planning!$H42&lt;=V$7+4,Planning!$M42&gt;=V$7),IF(Planning!$G42=0,"◆",IF(Planning!$O42="Terminé","T",IF(Planning!$O42="En retard","R",IF(Planning!$J42="Oui","C","P")))),""))</f>
        <v/>
      </c>
      <c r="W42" s="34">
        <f>IF(OR(Planning!$C42="",Planning!$M42=""),"",IF(AND(Planning!$H42&lt;=W$7+4,Planning!$M42&gt;=W$7),IF(Planning!$G42=0,"◆",IF(Planning!$O42="Terminé","T",IF(Planning!$O42="En retard","R",IF(Planning!$J42="Oui","C","P")))),""))</f>
        <v/>
      </c>
      <c r="X42" s="34">
        <f>IF(OR(Planning!$C42="",Planning!$M42=""),"",IF(AND(Planning!$H42&lt;=X$7+4,Planning!$M42&gt;=X$7),IF(Planning!$G42=0,"◆",IF(Planning!$O42="Terminé","T",IF(Planning!$O42="En retard","R",IF(Planning!$J42="Oui","C","P")))),""))</f>
        <v/>
      </c>
      <c r="Y42" s="34">
        <f>IF(OR(Planning!$C42="",Planning!$M42=""),"",IF(AND(Planning!$H42&lt;=Y$7+4,Planning!$M42&gt;=Y$7),IF(Planning!$G42=0,"◆",IF(Planning!$O42="Terminé","T",IF(Planning!$O42="En retard","R",IF(Planning!$J42="Oui","C","P")))),""))</f>
        <v/>
      </c>
      <c r="Z42" s="34">
        <f>IF(OR(Planning!$C42="",Planning!$M42=""),"",IF(AND(Planning!$H42&lt;=Z$7+4,Planning!$M42&gt;=Z$7),IF(Planning!$G42=0,"◆",IF(Planning!$O42="Terminé","T",IF(Planning!$O42="En retard","R",IF(Planning!$J42="Oui","C","P")))),""))</f>
        <v/>
      </c>
      <c r="AA42" s="34">
        <f>IF(OR(Planning!$C42="",Planning!$M42=""),"",IF(AND(Planning!$H42&lt;=AA$7+4,Planning!$M42&gt;=AA$7),IF(Planning!$G42=0,"◆",IF(Planning!$O42="Terminé","T",IF(Planning!$O42="En retard","R",IF(Planning!$J42="Oui","C","P")))),""))</f>
        <v/>
      </c>
      <c r="AB42" s="34">
        <f>IF(OR(Planning!$C42="",Planning!$M42=""),"",IF(AND(Planning!$H42&lt;=AB$7+4,Planning!$M42&gt;=AB$7),IF(Planning!$G42=0,"◆",IF(Planning!$O42="Terminé","T",IF(Planning!$O42="En retard","R",IF(Planning!$J42="Oui","C","P")))),""))</f>
        <v/>
      </c>
      <c r="AC42" s="34">
        <f>IF(OR(Planning!$C42="",Planning!$M42=""),"",IF(AND(Planning!$H42&lt;=AC$7+4,Planning!$M42&gt;=AC$7),IF(Planning!$G42=0,"◆",IF(Planning!$O42="Terminé","T",IF(Planning!$O42="En retard","R",IF(Planning!$J42="Oui","C","P")))),""))</f>
        <v/>
      </c>
      <c r="AD42" s="34">
        <f>IF(OR(Planning!$C42="",Planning!$M42=""),"",IF(AND(Planning!$H42&lt;=AD$7+4,Planning!$M42&gt;=AD$7),IF(Planning!$G42=0,"◆",IF(Planning!$O42="Terminé","T",IF(Planning!$O42="En retard","R",IF(Planning!$J42="Oui","C","P")))),""))</f>
        <v/>
      </c>
      <c r="AE42" s="34">
        <f>IF(OR(Planning!$C42="",Planning!$M42=""),"",IF(AND(Planning!$H42&lt;=AE$7+4,Planning!$M42&gt;=AE$7),IF(Planning!$G42=0,"◆",IF(Planning!$O42="Terminé","T",IF(Planning!$O42="En retard","R",IF(Planning!$J42="Oui","C","P")))),""))</f>
        <v/>
      </c>
      <c r="AF42" s="34">
        <f>IF(OR(Planning!$C42="",Planning!$M42=""),"",IF(AND(Planning!$H42&lt;=AF$7+4,Planning!$M42&gt;=AF$7),IF(Planning!$G42=0,"◆",IF(Planning!$O42="Terminé","T",IF(Planning!$O42="En retard","R",IF(Planning!$J42="Oui","C","P")))),""))</f>
        <v/>
      </c>
      <c r="AG42" s="34">
        <f>IF(OR(Planning!$C42="",Planning!$M42=""),"",IF(AND(Planning!$H42&lt;=AG$7+4,Planning!$M42&gt;=AG$7),IF(Planning!$G42=0,"◆",IF(Planning!$O42="Terminé","T",IF(Planning!$O42="En retard","R",IF(Planning!$J42="Oui","C","P")))),""))</f>
        <v/>
      </c>
      <c r="AH42" s="34">
        <f>IF(OR(Planning!$C42="",Planning!$M42=""),"",IF(AND(Planning!$H42&lt;=AH$7+4,Planning!$M42&gt;=AH$7),IF(Planning!$G42=0,"◆",IF(Planning!$O42="Terminé","T",IF(Planning!$O42="En retard","R",IF(Planning!$J42="Oui","C","P")))),""))</f>
        <v/>
      </c>
      <c r="AI42" s="34">
        <f>IF(OR(Planning!$C42="",Planning!$M42=""),"",IF(AND(Planning!$H42&lt;=AI$7+4,Planning!$M42&gt;=AI$7),IF(Planning!$G42=0,"◆",IF(Planning!$O42="Terminé","T",IF(Planning!$O42="En retard","R",IF(Planning!$J42="Oui","C","P")))),""))</f>
        <v/>
      </c>
      <c r="AJ42" s="34">
        <f>IF(OR(Planning!$C42="",Planning!$M42=""),"",IF(AND(Planning!$H42&lt;=AJ$7+4,Planning!$M42&gt;=AJ$7),IF(Planning!$G42=0,"◆",IF(Planning!$O42="Terminé","T",IF(Planning!$O42="En retard","R",IF(Planning!$J42="Oui","C","P")))),""))</f>
        <v/>
      </c>
      <c r="AK42" s="34">
        <f>IF(OR(Planning!$C42="",Planning!$M42=""),"",IF(AND(Planning!$H42&lt;=AK$7+4,Planning!$M42&gt;=AK$7),IF(Planning!$G42=0,"◆",IF(Planning!$O42="Terminé","T",IF(Planning!$O42="En retard","R",IF(Planning!$J42="Oui","C","P")))),""))</f>
        <v/>
      </c>
      <c r="AL42" s="34">
        <f>IF(OR(Planning!$C42="",Planning!$M42=""),"",IF(AND(Planning!$H42&lt;=AL$7+4,Planning!$M42&gt;=AL$7),IF(Planning!$G42=0,"◆",IF(Planning!$O42="Terminé","T",IF(Planning!$O42="En retard","R",IF(Planning!$J42="Oui","C","P")))),""))</f>
        <v/>
      </c>
      <c r="AM42" s="34">
        <f>IF(OR(Planning!$C42="",Planning!$M42=""),"",IF(AND(Planning!$H42&lt;=AM$7+4,Planning!$M42&gt;=AM$7),IF(Planning!$G42=0,"◆",IF(Planning!$O42="Terminé","T",IF(Planning!$O42="En retard","R",IF(Planning!$J42="Oui","C","P")))),""))</f>
        <v/>
      </c>
      <c r="AN42" s="34">
        <f>IF(OR(Planning!$C42="",Planning!$M42=""),"",IF(AND(Planning!$H42&lt;=AN$7+4,Planning!$M42&gt;=AN$7),IF(Planning!$G42=0,"◆",IF(Planning!$O42="Terminé","T",IF(Planning!$O42="En retard","R",IF(Planning!$J42="Oui","C","P")))),""))</f>
        <v/>
      </c>
      <c r="AO42" s="34">
        <f>IF(OR(Planning!$C42="",Planning!$M42=""),"",IF(AND(Planning!$H42&lt;=AO$7+4,Planning!$M42&gt;=AO$7),IF(Planning!$G42=0,"◆",IF(Planning!$O42="Terminé","T",IF(Planning!$O42="En retard","R",IF(Planning!$J42="Oui","C","P")))),""))</f>
        <v/>
      </c>
      <c r="AP42" s="34">
        <f>IF(OR(Planning!$C42="",Planning!$M42=""),"",IF(AND(Planning!$H42&lt;=AP$7+4,Planning!$M42&gt;=AP$7),IF(Planning!$G42=0,"◆",IF(Planning!$O42="Terminé","T",IF(Planning!$O42="En retard","R",IF(Planning!$J42="Oui","C","P")))),""))</f>
        <v/>
      </c>
      <c r="AQ42" s="34">
        <f>IF(OR(Planning!$C42="",Planning!$M42=""),"",IF(AND(Planning!$H42&lt;=AQ$7+4,Planning!$M42&gt;=AQ$7),IF(Planning!$G42=0,"◆",IF(Planning!$O42="Terminé","T",IF(Planning!$O42="En retard","R",IF(Planning!$J42="Oui","C","P")))),""))</f>
        <v/>
      </c>
    </row>
    <row r="43">
      <c r="A43" s="33">
        <f>IF(Planning!$C43="","",Planning!A43)</f>
        <v/>
      </c>
      <c r="B43" s="33">
        <f>IF(Planning!$C43="","",Planning!C43)</f>
        <v/>
      </c>
      <c r="C43" s="33">
        <f>IF(Planning!$C43="","",Planning!D43)</f>
        <v/>
      </c>
      <c r="D43" s="34">
        <f>IF(OR(Planning!$C43="",Planning!$M43=""),"",IF(AND(Planning!$H43&lt;=D$7+4,Planning!$M43&gt;=D$7),IF(Planning!$G43=0,"◆",IF(Planning!$O43="Terminé","T",IF(Planning!$O43="En retard","R",IF(Planning!$J43="Oui","C","P")))),""))</f>
        <v/>
      </c>
      <c r="E43" s="34">
        <f>IF(OR(Planning!$C43="",Planning!$M43=""),"",IF(AND(Planning!$H43&lt;=E$7+4,Planning!$M43&gt;=E$7),IF(Planning!$G43=0,"◆",IF(Planning!$O43="Terminé","T",IF(Planning!$O43="En retard","R",IF(Planning!$J43="Oui","C","P")))),""))</f>
        <v/>
      </c>
      <c r="F43" s="34">
        <f>IF(OR(Planning!$C43="",Planning!$M43=""),"",IF(AND(Planning!$H43&lt;=F$7+4,Planning!$M43&gt;=F$7),IF(Planning!$G43=0,"◆",IF(Planning!$O43="Terminé","T",IF(Planning!$O43="En retard","R",IF(Planning!$J43="Oui","C","P")))),""))</f>
        <v/>
      </c>
      <c r="G43" s="34">
        <f>IF(OR(Planning!$C43="",Planning!$M43=""),"",IF(AND(Planning!$H43&lt;=G$7+4,Planning!$M43&gt;=G$7),IF(Planning!$G43=0,"◆",IF(Planning!$O43="Terminé","T",IF(Planning!$O43="En retard","R",IF(Planning!$J43="Oui","C","P")))),""))</f>
        <v/>
      </c>
      <c r="H43" s="34">
        <f>IF(OR(Planning!$C43="",Planning!$M43=""),"",IF(AND(Planning!$H43&lt;=H$7+4,Planning!$M43&gt;=H$7),IF(Planning!$G43=0,"◆",IF(Planning!$O43="Terminé","T",IF(Planning!$O43="En retard","R",IF(Planning!$J43="Oui","C","P")))),""))</f>
        <v/>
      </c>
      <c r="I43" s="34">
        <f>IF(OR(Planning!$C43="",Planning!$M43=""),"",IF(AND(Planning!$H43&lt;=I$7+4,Planning!$M43&gt;=I$7),IF(Planning!$G43=0,"◆",IF(Planning!$O43="Terminé","T",IF(Planning!$O43="En retard","R",IF(Planning!$J43="Oui","C","P")))),""))</f>
        <v/>
      </c>
      <c r="J43" s="34">
        <f>IF(OR(Planning!$C43="",Planning!$M43=""),"",IF(AND(Planning!$H43&lt;=J$7+4,Planning!$M43&gt;=J$7),IF(Planning!$G43=0,"◆",IF(Planning!$O43="Terminé","T",IF(Planning!$O43="En retard","R",IF(Planning!$J43="Oui","C","P")))),""))</f>
        <v/>
      </c>
      <c r="K43" s="34">
        <f>IF(OR(Planning!$C43="",Planning!$M43=""),"",IF(AND(Planning!$H43&lt;=K$7+4,Planning!$M43&gt;=K$7),IF(Planning!$G43=0,"◆",IF(Planning!$O43="Terminé","T",IF(Planning!$O43="En retard","R",IF(Planning!$J43="Oui","C","P")))),""))</f>
        <v/>
      </c>
      <c r="L43" s="34">
        <f>IF(OR(Planning!$C43="",Planning!$M43=""),"",IF(AND(Planning!$H43&lt;=L$7+4,Planning!$M43&gt;=L$7),IF(Planning!$G43=0,"◆",IF(Planning!$O43="Terminé","T",IF(Planning!$O43="En retard","R",IF(Planning!$J43="Oui","C","P")))),""))</f>
        <v/>
      </c>
      <c r="M43" s="34">
        <f>IF(OR(Planning!$C43="",Planning!$M43=""),"",IF(AND(Planning!$H43&lt;=M$7+4,Planning!$M43&gt;=M$7),IF(Planning!$G43=0,"◆",IF(Planning!$O43="Terminé","T",IF(Planning!$O43="En retard","R",IF(Planning!$J43="Oui","C","P")))),""))</f>
        <v/>
      </c>
      <c r="N43" s="34">
        <f>IF(OR(Planning!$C43="",Planning!$M43=""),"",IF(AND(Planning!$H43&lt;=N$7+4,Planning!$M43&gt;=N$7),IF(Planning!$G43=0,"◆",IF(Planning!$O43="Terminé","T",IF(Planning!$O43="En retard","R",IF(Planning!$J43="Oui","C","P")))),""))</f>
        <v/>
      </c>
      <c r="O43" s="34">
        <f>IF(OR(Planning!$C43="",Planning!$M43=""),"",IF(AND(Planning!$H43&lt;=O$7+4,Planning!$M43&gt;=O$7),IF(Planning!$G43=0,"◆",IF(Planning!$O43="Terminé","T",IF(Planning!$O43="En retard","R",IF(Planning!$J43="Oui","C","P")))),""))</f>
        <v/>
      </c>
      <c r="P43" s="34">
        <f>IF(OR(Planning!$C43="",Planning!$M43=""),"",IF(AND(Planning!$H43&lt;=P$7+4,Planning!$M43&gt;=P$7),IF(Planning!$G43=0,"◆",IF(Planning!$O43="Terminé","T",IF(Planning!$O43="En retard","R",IF(Planning!$J43="Oui","C","P")))),""))</f>
        <v/>
      </c>
      <c r="Q43" s="34">
        <f>IF(OR(Planning!$C43="",Planning!$M43=""),"",IF(AND(Planning!$H43&lt;=Q$7+4,Planning!$M43&gt;=Q$7),IF(Planning!$G43=0,"◆",IF(Planning!$O43="Terminé","T",IF(Planning!$O43="En retard","R",IF(Planning!$J43="Oui","C","P")))),""))</f>
        <v/>
      </c>
      <c r="R43" s="34">
        <f>IF(OR(Planning!$C43="",Planning!$M43=""),"",IF(AND(Planning!$H43&lt;=R$7+4,Planning!$M43&gt;=R$7),IF(Planning!$G43=0,"◆",IF(Planning!$O43="Terminé","T",IF(Planning!$O43="En retard","R",IF(Planning!$J43="Oui","C","P")))),""))</f>
        <v/>
      </c>
      <c r="S43" s="34">
        <f>IF(OR(Planning!$C43="",Planning!$M43=""),"",IF(AND(Planning!$H43&lt;=S$7+4,Planning!$M43&gt;=S$7),IF(Planning!$G43=0,"◆",IF(Planning!$O43="Terminé","T",IF(Planning!$O43="En retard","R",IF(Planning!$J43="Oui","C","P")))),""))</f>
        <v/>
      </c>
      <c r="T43" s="34">
        <f>IF(OR(Planning!$C43="",Planning!$M43=""),"",IF(AND(Planning!$H43&lt;=T$7+4,Planning!$M43&gt;=T$7),IF(Planning!$G43=0,"◆",IF(Planning!$O43="Terminé","T",IF(Planning!$O43="En retard","R",IF(Planning!$J43="Oui","C","P")))),""))</f>
        <v/>
      </c>
      <c r="U43" s="34">
        <f>IF(OR(Planning!$C43="",Planning!$M43=""),"",IF(AND(Planning!$H43&lt;=U$7+4,Planning!$M43&gt;=U$7),IF(Planning!$G43=0,"◆",IF(Planning!$O43="Terminé","T",IF(Planning!$O43="En retard","R",IF(Planning!$J43="Oui","C","P")))),""))</f>
        <v/>
      </c>
      <c r="V43" s="34">
        <f>IF(OR(Planning!$C43="",Planning!$M43=""),"",IF(AND(Planning!$H43&lt;=V$7+4,Planning!$M43&gt;=V$7),IF(Planning!$G43=0,"◆",IF(Planning!$O43="Terminé","T",IF(Planning!$O43="En retard","R",IF(Planning!$J43="Oui","C","P")))),""))</f>
        <v/>
      </c>
      <c r="W43" s="34">
        <f>IF(OR(Planning!$C43="",Planning!$M43=""),"",IF(AND(Planning!$H43&lt;=W$7+4,Planning!$M43&gt;=W$7),IF(Planning!$G43=0,"◆",IF(Planning!$O43="Terminé","T",IF(Planning!$O43="En retard","R",IF(Planning!$J43="Oui","C","P")))),""))</f>
        <v/>
      </c>
      <c r="X43" s="34">
        <f>IF(OR(Planning!$C43="",Planning!$M43=""),"",IF(AND(Planning!$H43&lt;=X$7+4,Planning!$M43&gt;=X$7),IF(Planning!$G43=0,"◆",IF(Planning!$O43="Terminé","T",IF(Planning!$O43="En retard","R",IF(Planning!$J43="Oui","C","P")))),""))</f>
        <v/>
      </c>
      <c r="Y43" s="34">
        <f>IF(OR(Planning!$C43="",Planning!$M43=""),"",IF(AND(Planning!$H43&lt;=Y$7+4,Planning!$M43&gt;=Y$7),IF(Planning!$G43=0,"◆",IF(Planning!$O43="Terminé","T",IF(Planning!$O43="En retard","R",IF(Planning!$J43="Oui","C","P")))),""))</f>
        <v/>
      </c>
      <c r="Z43" s="34">
        <f>IF(OR(Planning!$C43="",Planning!$M43=""),"",IF(AND(Planning!$H43&lt;=Z$7+4,Planning!$M43&gt;=Z$7),IF(Planning!$G43=0,"◆",IF(Planning!$O43="Terminé","T",IF(Planning!$O43="En retard","R",IF(Planning!$J43="Oui","C","P")))),""))</f>
        <v/>
      </c>
      <c r="AA43" s="34">
        <f>IF(OR(Planning!$C43="",Planning!$M43=""),"",IF(AND(Planning!$H43&lt;=AA$7+4,Planning!$M43&gt;=AA$7),IF(Planning!$G43=0,"◆",IF(Planning!$O43="Terminé","T",IF(Planning!$O43="En retard","R",IF(Planning!$J43="Oui","C","P")))),""))</f>
        <v/>
      </c>
      <c r="AB43" s="34">
        <f>IF(OR(Planning!$C43="",Planning!$M43=""),"",IF(AND(Planning!$H43&lt;=AB$7+4,Planning!$M43&gt;=AB$7),IF(Planning!$G43=0,"◆",IF(Planning!$O43="Terminé","T",IF(Planning!$O43="En retard","R",IF(Planning!$J43="Oui","C","P")))),""))</f>
        <v/>
      </c>
      <c r="AC43" s="34">
        <f>IF(OR(Planning!$C43="",Planning!$M43=""),"",IF(AND(Planning!$H43&lt;=AC$7+4,Planning!$M43&gt;=AC$7),IF(Planning!$G43=0,"◆",IF(Planning!$O43="Terminé","T",IF(Planning!$O43="En retard","R",IF(Planning!$J43="Oui","C","P")))),""))</f>
        <v/>
      </c>
      <c r="AD43" s="34">
        <f>IF(OR(Planning!$C43="",Planning!$M43=""),"",IF(AND(Planning!$H43&lt;=AD$7+4,Planning!$M43&gt;=AD$7),IF(Planning!$G43=0,"◆",IF(Planning!$O43="Terminé","T",IF(Planning!$O43="En retard","R",IF(Planning!$J43="Oui","C","P")))),""))</f>
        <v/>
      </c>
      <c r="AE43" s="34">
        <f>IF(OR(Planning!$C43="",Planning!$M43=""),"",IF(AND(Planning!$H43&lt;=AE$7+4,Planning!$M43&gt;=AE$7),IF(Planning!$G43=0,"◆",IF(Planning!$O43="Terminé","T",IF(Planning!$O43="En retard","R",IF(Planning!$J43="Oui","C","P")))),""))</f>
        <v/>
      </c>
      <c r="AF43" s="34">
        <f>IF(OR(Planning!$C43="",Planning!$M43=""),"",IF(AND(Planning!$H43&lt;=AF$7+4,Planning!$M43&gt;=AF$7),IF(Planning!$G43=0,"◆",IF(Planning!$O43="Terminé","T",IF(Planning!$O43="En retard","R",IF(Planning!$J43="Oui","C","P")))),""))</f>
        <v/>
      </c>
      <c r="AG43" s="34">
        <f>IF(OR(Planning!$C43="",Planning!$M43=""),"",IF(AND(Planning!$H43&lt;=AG$7+4,Planning!$M43&gt;=AG$7),IF(Planning!$G43=0,"◆",IF(Planning!$O43="Terminé","T",IF(Planning!$O43="En retard","R",IF(Planning!$J43="Oui","C","P")))),""))</f>
        <v/>
      </c>
      <c r="AH43" s="34">
        <f>IF(OR(Planning!$C43="",Planning!$M43=""),"",IF(AND(Planning!$H43&lt;=AH$7+4,Planning!$M43&gt;=AH$7),IF(Planning!$G43=0,"◆",IF(Planning!$O43="Terminé","T",IF(Planning!$O43="En retard","R",IF(Planning!$J43="Oui","C","P")))),""))</f>
        <v/>
      </c>
      <c r="AI43" s="34">
        <f>IF(OR(Planning!$C43="",Planning!$M43=""),"",IF(AND(Planning!$H43&lt;=AI$7+4,Planning!$M43&gt;=AI$7),IF(Planning!$G43=0,"◆",IF(Planning!$O43="Terminé","T",IF(Planning!$O43="En retard","R",IF(Planning!$J43="Oui","C","P")))),""))</f>
        <v/>
      </c>
      <c r="AJ43" s="34">
        <f>IF(OR(Planning!$C43="",Planning!$M43=""),"",IF(AND(Planning!$H43&lt;=AJ$7+4,Planning!$M43&gt;=AJ$7),IF(Planning!$G43=0,"◆",IF(Planning!$O43="Terminé","T",IF(Planning!$O43="En retard","R",IF(Planning!$J43="Oui","C","P")))),""))</f>
        <v/>
      </c>
      <c r="AK43" s="34">
        <f>IF(OR(Planning!$C43="",Planning!$M43=""),"",IF(AND(Planning!$H43&lt;=AK$7+4,Planning!$M43&gt;=AK$7),IF(Planning!$G43=0,"◆",IF(Planning!$O43="Terminé","T",IF(Planning!$O43="En retard","R",IF(Planning!$J43="Oui","C","P")))),""))</f>
        <v/>
      </c>
      <c r="AL43" s="34">
        <f>IF(OR(Planning!$C43="",Planning!$M43=""),"",IF(AND(Planning!$H43&lt;=AL$7+4,Planning!$M43&gt;=AL$7),IF(Planning!$G43=0,"◆",IF(Planning!$O43="Terminé","T",IF(Planning!$O43="En retard","R",IF(Planning!$J43="Oui","C","P")))),""))</f>
        <v/>
      </c>
      <c r="AM43" s="34">
        <f>IF(OR(Planning!$C43="",Planning!$M43=""),"",IF(AND(Planning!$H43&lt;=AM$7+4,Planning!$M43&gt;=AM$7),IF(Planning!$G43=0,"◆",IF(Planning!$O43="Terminé","T",IF(Planning!$O43="En retard","R",IF(Planning!$J43="Oui","C","P")))),""))</f>
        <v/>
      </c>
      <c r="AN43" s="34">
        <f>IF(OR(Planning!$C43="",Planning!$M43=""),"",IF(AND(Planning!$H43&lt;=AN$7+4,Planning!$M43&gt;=AN$7),IF(Planning!$G43=0,"◆",IF(Planning!$O43="Terminé","T",IF(Planning!$O43="En retard","R",IF(Planning!$J43="Oui","C","P")))),""))</f>
        <v/>
      </c>
      <c r="AO43" s="34">
        <f>IF(OR(Planning!$C43="",Planning!$M43=""),"",IF(AND(Planning!$H43&lt;=AO$7+4,Planning!$M43&gt;=AO$7),IF(Planning!$G43=0,"◆",IF(Planning!$O43="Terminé","T",IF(Planning!$O43="En retard","R",IF(Planning!$J43="Oui","C","P")))),""))</f>
        <v/>
      </c>
      <c r="AP43" s="34">
        <f>IF(OR(Planning!$C43="",Planning!$M43=""),"",IF(AND(Planning!$H43&lt;=AP$7+4,Planning!$M43&gt;=AP$7),IF(Planning!$G43=0,"◆",IF(Planning!$O43="Terminé","T",IF(Planning!$O43="En retard","R",IF(Planning!$J43="Oui","C","P")))),""))</f>
        <v/>
      </c>
      <c r="AQ43" s="34">
        <f>IF(OR(Planning!$C43="",Planning!$M43=""),"",IF(AND(Planning!$H43&lt;=AQ$7+4,Planning!$M43&gt;=AQ$7),IF(Planning!$G43=0,"◆",IF(Planning!$O43="Terminé","T",IF(Planning!$O43="En retard","R",IF(Planning!$J43="Oui","C","P")))),""))</f>
        <v/>
      </c>
    </row>
    <row r="44">
      <c r="A44" s="33">
        <f>IF(Planning!$C44="","",Planning!A44)</f>
        <v/>
      </c>
      <c r="B44" s="33">
        <f>IF(Planning!$C44="","",Planning!C44)</f>
        <v/>
      </c>
      <c r="C44" s="33">
        <f>IF(Planning!$C44="","",Planning!D44)</f>
        <v/>
      </c>
      <c r="D44" s="34">
        <f>IF(OR(Planning!$C44="",Planning!$M44=""),"",IF(AND(Planning!$H44&lt;=D$7+4,Planning!$M44&gt;=D$7),IF(Planning!$G44=0,"◆",IF(Planning!$O44="Terminé","T",IF(Planning!$O44="En retard","R",IF(Planning!$J44="Oui","C","P")))),""))</f>
        <v/>
      </c>
      <c r="E44" s="34">
        <f>IF(OR(Planning!$C44="",Planning!$M44=""),"",IF(AND(Planning!$H44&lt;=E$7+4,Planning!$M44&gt;=E$7),IF(Planning!$G44=0,"◆",IF(Planning!$O44="Terminé","T",IF(Planning!$O44="En retard","R",IF(Planning!$J44="Oui","C","P")))),""))</f>
        <v/>
      </c>
      <c r="F44" s="34">
        <f>IF(OR(Planning!$C44="",Planning!$M44=""),"",IF(AND(Planning!$H44&lt;=F$7+4,Planning!$M44&gt;=F$7),IF(Planning!$G44=0,"◆",IF(Planning!$O44="Terminé","T",IF(Planning!$O44="En retard","R",IF(Planning!$J44="Oui","C","P")))),""))</f>
        <v/>
      </c>
      <c r="G44" s="34">
        <f>IF(OR(Planning!$C44="",Planning!$M44=""),"",IF(AND(Planning!$H44&lt;=G$7+4,Planning!$M44&gt;=G$7),IF(Planning!$G44=0,"◆",IF(Planning!$O44="Terminé","T",IF(Planning!$O44="En retard","R",IF(Planning!$J44="Oui","C","P")))),""))</f>
        <v/>
      </c>
      <c r="H44" s="34">
        <f>IF(OR(Planning!$C44="",Planning!$M44=""),"",IF(AND(Planning!$H44&lt;=H$7+4,Planning!$M44&gt;=H$7),IF(Planning!$G44=0,"◆",IF(Planning!$O44="Terminé","T",IF(Planning!$O44="En retard","R",IF(Planning!$J44="Oui","C","P")))),""))</f>
        <v/>
      </c>
      <c r="I44" s="34">
        <f>IF(OR(Planning!$C44="",Planning!$M44=""),"",IF(AND(Planning!$H44&lt;=I$7+4,Planning!$M44&gt;=I$7),IF(Planning!$G44=0,"◆",IF(Planning!$O44="Terminé","T",IF(Planning!$O44="En retard","R",IF(Planning!$J44="Oui","C","P")))),""))</f>
        <v/>
      </c>
      <c r="J44" s="34">
        <f>IF(OR(Planning!$C44="",Planning!$M44=""),"",IF(AND(Planning!$H44&lt;=J$7+4,Planning!$M44&gt;=J$7),IF(Planning!$G44=0,"◆",IF(Planning!$O44="Terminé","T",IF(Planning!$O44="En retard","R",IF(Planning!$J44="Oui","C","P")))),""))</f>
        <v/>
      </c>
      <c r="K44" s="34">
        <f>IF(OR(Planning!$C44="",Planning!$M44=""),"",IF(AND(Planning!$H44&lt;=K$7+4,Planning!$M44&gt;=K$7),IF(Planning!$G44=0,"◆",IF(Planning!$O44="Terminé","T",IF(Planning!$O44="En retard","R",IF(Planning!$J44="Oui","C","P")))),""))</f>
        <v/>
      </c>
      <c r="L44" s="34">
        <f>IF(OR(Planning!$C44="",Planning!$M44=""),"",IF(AND(Planning!$H44&lt;=L$7+4,Planning!$M44&gt;=L$7),IF(Planning!$G44=0,"◆",IF(Planning!$O44="Terminé","T",IF(Planning!$O44="En retard","R",IF(Planning!$J44="Oui","C","P")))),""))</f>
        <v/>
      </c>
      <c r="M44" s="34">
        <f>IF(OR(Planning!$C44="",Planning!$M44=""),"",IF(AND(Planning!$H44&lt;=M$7+4,Planning!$M44&gt;=M$7),IF(Planning!$G44=0,"◆",IF(Planning!$O44="Terminé","T",IF(Planning!$O44="En retard","R",IF(Planning!$J44="Oui","C","P")))),""))</f>
        <v/>
      </c>
      <c r="N44" s="34">
        <f>IF(OR(Planning!$C44="",Planning!$M44=""),"",IF(AND(Planning!$H44&lt;=N$7+4,Planning!$M44&gt;=N$7),IF(Planning!$G44=0,"◆",IF(Planning!$O44="Terminé","T",IF(Planning!$O44="En retard","R",IF(Planning!$J44="Oui","C","P")))),""))</f>
        <v/>
      </c>
      <c r="O44" s="34">
        <f>IF(OR(Planning!$C44="",Planning!$M44=""),"",IF(AND(Planning!$H44&lt;=O$7+4,Planning!$M44&gt;=O$7),IF(Planning!$G44=0,"◆",IF(Planning!$O44="Terminé","T",IF(Planning!$O44="En retard","R",IF(Planning!$J44="Oui","C","P")))),""))</f>
        <v/>
      </c>
      <c r="P44" s="34">
        <f>IF(OR(Planning!$C44="",Planning!$M44=""),"",IF(AND(Planning!$H44&lt;=P$7+4,Planning!$M44&gt;=P$7),IF(Planning!$G44=0,"◆",IF(Planning!$O44="Terminé","T",IF(Planning!$O44="En retard","R",IF(Planning!$J44="Oui","C","P")))),""))</f>
        <v/>
      </c>
      <c r="Q44" s="34">
        <f>IF(OR(Planning!$C44="",Planning!$M44=""),"",IF(AND(Planning!$H44&lt;=Q$7+4,Planning!$M44&gt;=Q$7),IF(Planning!$G44=0,"◆",IF(Planning!$O44="Terminé","T",IF(Planning!$O44="En retard","R",IF(Planning!$J44="Oui","C","P")))),""))</f>
        <v/>
      </c>
      <c r="R44" s="34">
        <f>IF(OR(Planning!$C44="",Planning!$M44=""),"",IF(AND(Planning!$H44&lt;=R$7+4,Planning!$M44&gt;=R$7),IF(Planning!$G44=0,"◆",IF(Planning!$O44="Terminé","T",IF(Planning!$O44="En retard","R",IF(Planning!$J44="Oui","C","P")))),""))</f>
        <v/>
      </c>
      <c r="S44" s="34">
        <f>IF(OR(Planning!$C44="",Planning!$M44=""),"",IF(AND(Planning!$H44&lt;=S$7+4,Planning!$M44&gt;=S$7),IF(Planning!$G44=0,"◆",IF(Planning!$O44="Terminé","T",IF(Planning!$O44="En retard","R",IF(Planning!$J44="Oui","C","P")))),""))</f>
        <v/>
      </c>
      <c r="T44" s="34">
        <f>IF(OR(Planning!$C44="",Planning!$M44=""),"",IF(AND(Planning!$H44&lt;=T$7+4,Planning!$M44&gt;=T$7),IF(Planning!$G44=0,"◆",IF(Planning!$O44="Terminé","T",IF(Planning!$O44="En retard","R",IF(Planning!$J44="Oui","C","P")))),""))</f>
        <v/>
      </c>
      <c r="U44" s="34">
        <f>IF(OR(Planning!$C44="",Planning!$M44=""),"",IF(AND(Planning!$H44&lt;=U$7+4,Planning!$M44&gt;=U$7),IF(Planning!$G44=0,"◆",IF(Planning!$O44="Terminé","T",IF(Planning!$O44="En retard","R",IF(Planning!$J44="Oui","C","P")))),""))</f>
        <v/>
      </c>
      <c r="V44" s="34">
        <f>IF(OR(Planning!$C44="",Planning!$M44=""),"",IF(AND(Planning!$H44&lt;=V$7+4,Planning!$M44&gt;=V$7),IF(Planning!$G44=0,"◆",IF(Planning!$O44="Terminé","T",IF(Planning!$O44="En retard","R",IF(Planning!$J44="Oui","C","P")))),""))</f>
        <v/>
      </c>
      <c r="W44" s="34">
        <f>IF(OR(Planning!$C44="",Planning!$M44=""),"",IF(AND(Planning!$H44&lt;=W$7+4,Planning!$M44&gt;=W$7),IF(Planning!$G44=0,"◆",IF(Planning!$O44="Terminé","T",IF(Planning!$O44="En retard","R",IF(Planning!$J44="Oui","C","P")))),""))</f>
        <v/>
      </c>
      <c r="X44" s="34">
        <f>IF(OR(Planning!$C44="",Planning!$M44=""),"",IF(AND(Planning!$H44&lt;=X$7+4,Planning!$M44&gt;=X$7),IF(Planning!$G44=0,"◆",IF(Planning!$O44="Terminé","T",IF(Planning!$O44="En retard","R",IF(Planning!$J44="Oui","C","P")))),""))</f>
        <v/>
      </c>
      <c r="Y44" s="34">
        <f>IF(OR(Planning!$C44="",Planning!$M44=""),"",IF(AND(Planning!$H44&lt;=Y$7+4,Planning!$M44&gt;=Y$7),IF(Planning!$G44=0,"◆",IF(Planning!$O44="Terminé","T",IF(Planning!$O44="En retard","R",IF(Planning!$J44="Oui","C","P")))),""))</f>
        <v/>
      </c>
      <c r="Z44" s="34">
        <f>IF(OR(Planning!$C44="",Planning!$M44=""),"",IF(AND(Planning!$H44&lt;=Z$7+4,Planning!$M44&gt;=Z$7),IF(Planning!$G44=0,"◆",IF(Planning!$O44="Terminé","T",IF(Planning!$O44="En retard","R",IF(Planning!$J44="Oui","C","P")))),""))</f>
        <v/>
      </c>
      <c r="AA44" s="34">
        <f>IF(OR(Planning!$C44="",Planning!$M44=""),"",IF(AND(Planning!$H44&lt;=AA$7+4,Planning!$M44&gt;=AA$7),IF(Planning!$G44=0,"◆",IF(Planning!$O44="Terminé","T",IF(Planning!$O44="En retard","R",IF(Planning!$J44="Oui","C","P")))),""))</f>
        <v/>
      </c>
      <c r="AB44" s="34">
        <f>IF(OR(Planning!$C44="",Planning!$M44=""),"",IF(AND(Planning!$H44&lt;=AB$7+4,Planning!$M44&gt;=AB$7),IF(Planning!$G44=0,"◆",IF(Planning!$O44="Terminé","T",IF(Planning!$O44="En retard","R",IF(Planning!$J44="Oui","C","P")))),""))</f>
        <v/>
      </c>
      <c r="AC44" s="34">
        <f>IF(OR(Planning!$C44="",Planning!$M44=""),"",IF(AND(Planning!$H44&lt;=AC$7+4,Planning!$M44&gt;=AC$7),IF(Planning!$G44=0,"◆",IF(Planning!$O44="Terminé","T",IF(Planning!$O44="En retard","R",IF(Planning!$J44="Oui","C","P")))),""))</f>
        <v/>
      </c>
      <c r="AD44" s="34">
        <f>IF(OR(Planning!$C44="",Planning!$M44=""),"",IF(AND(Planning!$H44&lt;=AD$7+4,Planning!$M44&gt;=AD$7),IF(Planning!$G44=0,"◆",IF(Planning!$O44="Terminé","T",IF(Planning!$O44="En retard","R",IF(Planning!$J44="Oui","C","P")))),""))</f>
        <v/>
      </c>
      <c r="AE44" s="34">
        <f>IF(OR(Planning!$C44="",Planning!$M44=""),"",IF(AND(Planning!$H44&lt;=AE$7+4,Planning!$M44&gt;=AE$7),IF(Planning!$G44=0,"◆",IF(Planning!$O44="Terminé","T",IF(Planning!$O44="En retard","R",IF(Planning!$J44="Oui","C","P")))),""))</f>
        <v/>
      </c>
      <c r="AF44" s="34">
        <f>IF(OR(Planning!$C44="",Planning!$M44=""),"",IF(AND(Planning!$H44&lt;=AF$7+4,Planning!$M44&gt;=AF$7),IF(Planning!$G44=0,"◆",IF(Planning!$O44="Terminé","T",IF(Planning!$O44="En retard","R",IF(Planning!$J44="Oui","C","P")))),""))</f>
        <v/>
      </c>
      <c r="AG44" s="34">
        <f>IF(OR(Planning!$C44="",Planning!$M44=""),"",IF(AND(Planning!$H44&lt;=AG$7+4,Planning!$M44&gt;=AG$7),IF(Planning!$G44=0,"◆",IF(Planning!$O44="Terminé","T",IF(Planning!$O44="En retard","R",IF(Planning!$J44="Oui","C","P")))),""))</f>
        <v/>
      </c>
      <c r="AH44" s="34">
        <f>IF(OR(Planning!$C44="",Planning!$M44=""),"",IF(AND(Planning!$H44&lt;=AH$7+4,Planning!$M44&gt;=AH$7),IF(Planning!$G44=0,"◆",IF(Planning!$O44="Terminé","T",IF(Planning!$O44="En retard","R",IF(Planning!$J44="Oui","C","P")))),""))</f>
        <v/>
      </c>
      <c r="AI44" s="34">
        <f>IF(OR(Planning!$C44="",Planning!$M44=""),"",IF(AND(Planning!$H44&lt;=AI$7+4,Planning!$M44&gt;=AI$7),IF(Planning!$G44=0,"◆",IF(Planning!$O44="Terminé","T",IF(Planning!$O44="En retard","R",IF(Planning!$J44="Oui","C","P")))),""))</f>
        <v/>
      </c>
      <c r="AJ44" s="34">
        <f>IF(OR(Planning!$C44="",Planning!$M44=""),"",IF(AND(Planning!$H44&lt;=AJ$7+4,Planning!$M44&gt;=AJ$7),IF(Planning!$G44=0,"◆",IF(Planning!$O44="Terminé","T",IF(Planning!$O44="En retard","R",IF(Planning!$J44="Oui","C","P")))),""))</f>
        <v/>
      </c>
      <c r="AK44" s="34">
        <f>IF(OR(Planning!$C44="",Planning!$M44=""),"",IF(AND(Planning!$H44&lt;=AK$7+4,Planning!$M44&gt;=AK$7),IF(Planning!$G44=0,"◆",IF(Planning!$O44="Terminé","T",IF(Planning!$O44="En retard","R",IF(Planning!$J44="Oui","C","P")))),""))</f>
        <v/>
      </c>
      <c r="AL44" s="34">
        <f>IF(OR(Planning!$C44="",Planning!$M44=""),"",IF(AND(Planning!$H44&lt;=AL$7+4,Planning!$M44&gt;=AL$7),IF(Planning!$G44=0,"◆",IF(Planning!$O44="Terminé","T",IF(Planning!$O44="En retard","R",IF(Planning!$J44="Oui","C","P")))),""))</f>
        <v/>
      </c>
      <c r="AM44" s="34">
        <f>IF(OR(Planning!$C44="",Planning!$M44=""),"",IF(AND(Planning!$H44&lt;=AM$7+4,Planning!$M44&gt;=AM$7),IF(Planning!$G44=0,"◆",IF(Planning!$O44="Terminé","T",IF(Planning!$O44="En retard","R",IF(Planning!$J44="Oui","C","P")))),""))</f>
        <v/>
      </c>
      <c r="AN44" s="34">
        <f>IF(OR(Planning!$C44="",Planning!$M44=""),"",IF(AND(Planning!$H44&lt;=AN$7+4,Planning!$M44&gt;=AN$7),IF(Planning!$G44=0,"◆",IF(Planning!$O44="Terminé","T",IF(Planning!$O44="En retard","R",IF(Planning!$J44="Oui","C","P")))),""))</f>
        <v/>
      </c>
      <c r="AO44" s="34">
        <f>IF(OR(Planning!$C44="",Planning!$M44=""),"",IF(AND(Planning!$H44&lt;=AO$7+4,Planning!$M44&gt;=AO$7),IF(Planning!$G44=0,"◆",IF(Planning!$O44="Terminé","T",IF(Planning!$O44="En retard","R",IF(Planning!$J44="Oui","C","P")))),""))</f>
        <v/>
      </c>
      <c r="AP44" s="34">
        <f>IF(OR(Planning!$C44="",Planning!$M44=""),"",IF(AND(Planning!$H44&lt;=AP$7+4,Planning!$M44&gt;=AP$7),IF(Planning!$G44=0,"◆",IF(Planning!$O44="Terminé","T",IF(Planning!$O44="En retard","R",IF(Planning!$J44="Oui","C","P")))),""))</f>
        <v/>
      </c>
      <c r="AQ44" s="34">
        <f>IF(OR(Planning!$C44="",Planning!$M44=""),"",IF(AND(Planning!$H44&lt;=AQ$7+4,Planning!$M44&gt;=AQ$7),IF(Planning!$G44=0,"◆",IF(Planning!$O44="Terminé","T",IF(Planning!$O44="En retard","R",IF(Planning!$J44="Oui","C","P")))),""))</f>
        <v/>
      </c>
    </row>
    <row r="45">
      <c r="A45" s="33">
        <f>IF(Planning!$C45="","",Planning!A45)</f>
        <v/>
      </c>
      <c r="B45" s="33">
        <f>IF(Planning!$C45="","",Planning!C45)</f>
        <v/>
      </c>
      <c r="C45" s="33">
        <f>IF(Planning!$C45="","",Planning!D45)</f>
        <v/>
      </c>
      <c r="D45" s="34">
        <f>IF(OR(Planning!$C45="",Planning!$M45=""),"",IF(AND(Planning!$H45&lt;=D$7+4,Planning!$M45&gt;=D$7),IF(Planning!$G45=0,"◆",IF(Planning!$O45="Terminé","T",IF(Planning!$O45="En retard","R",IF(Planning!$J45="Oui","C","P")))),""))</f>
        <v/>
      </c>
      <c r="E45" s="34">
        <f>IF(OR(Planning!$C45="",Planning!$M45=""),"",IF(AND(Planning!$H45&lt;=E$7+4,Planning!$M45&gt;=E$7),IF(Planning!$G45=0,"◆",IF(Planning!$O45="Terminé","T",IF(Planning!$O45="En retard","R",IF(Planning!$J45="Oui","C","P")))),""))</f>
        <v/>
      </c>
      <c r="F45" s="34">
        <f>IF(OR(Planning!$C45="",Planning!$M45=""),"",IF(AND(Planning!$H45&lt;=F$7+4,Planning!$M45&gt;=F$7),IF(Planning!$G45=0,"◆",IF(Planning!$O45="Terminé","T",IF(Planning!$O45="En retard","R",IF(Planning!$J45="Oui","C","P")))),""))</f>
        <v/>
      </c>
      <c r="G45" s="34">
        <f>IF(OR(Planning!$C45="",Planning!$M45=""),"",IF(AND(Planning!$H45&lt;=G$7+4,Planning!$M45&gt;=G$7),IF(Planning!$G45=0,"◆",IF(Planning!$O45="Terminé","T",IF(Planning!$O45="En retard","R",IF(Planning!$J45="Oui","C","P")))),""))</f>
        <v/>
      </c>
      <c r="H45" s="34">
        <f>IF(OR(Planning!$C45="",Planning!$M45=""),"",IF(AND(Planning!$H45&lt;=H$7+4,Planning!$M45&gt;=H$7),IF(Planning!$G45=0,"◆",IF(Planning!$O45="Terminé","T",IF(Planning!$O45="En retard","R",IF(Planning!$J45="Oui","C","P")))),""))</f>
        <v/>
      </c>
      <c r="I45" s="34">
        <f>IF(OR(Planning!$C45="",Planning!$M45=""),"",IF(AND(Planning!$H45&lt;=I$7+4,Planning!$M45&gt;=I$7),IF(Planning!$G45=0,"◆",IF(Planning!$O45="Terminé","T",IF(Planning!$O45="En retard","R",IF(Planning!$J45="Oui","C","P")))),""))</f>
        <v/>
      </c>
      <c r="J45" s="34">
        <f>IF(OR(Planning!$C45="",Planning!$M45=""),"",IF(AND(Planning!$H45&lt;=J$7+4,Planning!$M45&gt;=J$7),IF(Planning!$G45=0,"◆",IF(Planning!$O45="Terminé","T",IF(Planning!$O45="En retard","R",IF(Planning!$J45="Oui","C","P")))),""))</f>
        <v/>
      </c>
      <c r="K45" s="34">
        <f>IF(OR(Planning!$C45="",Planning!$M45=""),"",IF(AND(Planning!$H45&lt;=K$7+4,Planning!$M45&gt;=K$7),IF(Planning!$G45=0,"◆",IF(Planning!$O45="Terminé","T",IF(Planning!$O45="En retard","R",IF(Planning!$J45="Oui","C","P")))),""))</f>
        <v/>
      </c>
      <c r="L45" s="34">
        <f>IF(OR(Planning!$C45="",Planning!$M45=""),"",IF(AND(Planning!$H45&lt;=L$7+4,Planning!$M45&gt;=L$7),IF(Planning!$G45=0,"◆",IF(Planning!$O45="Terminé","T",IF(Planning!$O45="En retard","R",IF(Planning!$J45="Oui","C","P")))),""))</f>
        <v/>
      </c>
      <c r="M45" s="34">
        <f>IF(OR(Planning!$C45="",Planning!$M45=""),"",IF(AND(Planning!$H45&lt;=M$7+4,Planning!$M45&gt;=M$7),IF(Planning!$G45=0,"◆",IF(Planning!$O45="Terminé","T",IF(Planning!$O45="En retard","R",IF(Planning!$J45="Oui","C","P")))),""))</f>
        <v/>
      </c>
      <c r="N45" s="34">
        <f>IF(OR(Planning!$C45="",Planning!$M45=""),"",IF(AND(Planning!$H45&lt;=N$7+4,Planning!$M45&gt;=N$7),IF(Planning!$G45=0,"◆",IF(Planning!$O45="Terminé","T",IF(Planning!$O45="En retard","R",IF(Planning!$J45="Oui","C","P")))),""))</f>
        <v/>
      </c>
      <c r="O45" s="34">
        <f>IF(OR(Planning!$C45="",Planning!$M45=""),"",IF(AND(Planning!$H45&lt;=O$7+4,Planning!$M45&gt;=O$7),IF(Planning!$G45=0,"◆",IF(Planning!$O45="Terminé","T",IF(Planning!$O45="En retard","R",IF(Planning!$J45="Oui","C","P")))),""))</f>
        <v/>
      </c>
      <c r="P45" s="34">
        <f>IF(OR(Planning!$C45="",Planning!$M45=""),"",IF(AND(Planning!$H45&lt;=P$7+4,Planning!$M45&gt;=P$7),IF(Planning!$G45=0,"◆",IF(Planning!$O45="Terminé","T",IF(Planning!$O45="En retard","R",IF(Planning!$J45="Oui","C","P")))),""))</f>
        <v/>
      </c>
      <c r="Q45" s="34">
        <f>IF(OR(Planning!$C45="",Planning!$M45=""),"",IF(AND(Planning!$H45&lt;=Q$7+4,Planning!$M45&gt;=Q$7),IF(Planning!$G45=0,"◆",IF(Planning!$O45="Terminé","T",IF(Planning!$O45="En retard","R",IF(Planning!$J45="Oui","C","P")))),""))</f>
        <v/>
      </c>
      <c r="R45" s="34">
        <f>IF(OR(Planning!$C45="",Planning!$M45=""),"",IF(AND(Planning!$H45&lt;=R$7+4,Planning!$M45&gt;=R$7),IF(Planning!$G45=0,"◆",IF(Planning!$O45="Terminé","T",IF(Planning!$O45="En retard","R",IF(Planning!$J45="Oui","C","P")))),""))</f>
        <v/>
      </c>
      <c r="S45" s="34">
        <f>IF(OR(Planning!$C45="",Planning!$M45=""),"",IF(AND(Planning!$H45&lt;=S$7+4,Planning!$M45&gt;=S$7),IF(Planning!$G45=0,"◆",IF(Planning!$O45="Terminé","T",IF(Planning!$O45="En retard","R",IF(Planning!$J45="Oui","C","P")))),""))</f>
        <v/>
      </c>
      <c r="T45" s="34">
        <f>IF(OR(Planning!$C45="",Planning!$M45=""),"",IF(AND(Planning!$H45&lt;=T$7+4,Planning!$M45&gt;=T$7),IF(Planning!$G45=0,"◆",IF(Planning!$O45="Terminé","T",IF(Planning!$O45="En retard","R",IF(Planning!$J45="Oui","C","P")))),""))</f>
        <v/>
      </c>
      <c r="U45" s="34">
        <f>IF(OR(Planning!$C45="",Planning!$M45=""),"",IF(AND(Planning!$H45&lt;=U$7+4,Planning!$M45&gt;=U$7),IF(Planning!$G45=0,"◆",IF(Planning!$O45="Terminé","T",IF(Planning!$O45="En retard","R",IF(Planning!$J45="Oui","C","P")))),""))</f>
        <v/>
      </c>
      <c r="V45" s="34">
        <f>IF(OR(Planning!$C45="",Planning!$M45=""),"",IF(AND(Planning!$H45&lt;=V$7+4,Planning!$M45&gt;=V$7),IF(Planning!$G45=0,"◆",IF(Planning!$O45="Terminé","T",IF(Planning!$O45="En retard","R",IF(Planning!$J45="Oui","C","P")))),""))</f>
        <v/>
      </c>
      <c r="W45" s="34">
        <f>IF(OR(Planning!$C45="",Planning!$M45=""),"",IF(AND(Planning!$H45&lt;=W$7+4,Planning!$M45&gt;=W$7),IF(Planning!$G45=0,"◆",IF(Planning!$O45="Terminé","T",IF(Planning!$O45="En retard","R",IF(Planning!$J45="Oui","C","P")))),""))</f>
        <v/>
      </c>
      <c r="X45" s="34">
        <f>IF(OR(Planning!$C45="",Planning!$M45=""),"",IF(AND(Planning!$H45&lt;=X$7+4,Planning!$M45&gt;=X$7),IF(Planning!$G45=0,"◆",IF(Planning!$O45="Terminé","T",IF(Planning!$O45="En retard","R",IF(Planning!$J45="Oui","C","P")))),""))</f>
        <v/>
      </c>
      <c r="Y45" s="34">
        <f>IF(OR(Planning!$C45="",Planning!$M45=""),"",IF(AND(Planning!$H45&lt;=Y$7+4,Planning!$M45&gt;=Y$7),IF(Planning!$G45=0,"◆",IF(Planning!$O45="Terminé","T",IF(Planning!$O45="En retard","R",IF(Planning!$J45="Oui","C","P")))),""))</f>
        <v/>
      </c>
      <c r="Z45" s="34">
        <f>IF(OR(Planning!$C45="",Planning!$M45=""),"",IF(AND(Planning!$H45&lt;=Z$7+4,Planning!$M45&gt;=Z$7),IF(Planning!$G45=0,"◆",IF(Planning!$O45="Terminé","T",IF(Planning!$O45="En retard","R",IF(Planning!$J45="Oui","C","P")))),""))</f>
        <v/>
      </c>
      <c r="AA45" s="34">
        <f>IF(OR(Planning!$C45="",Planning!$M45=""),"",IF(AND(Planning!$H45&lt;=AA$7+4,Planning!$M45&gt;=AA$7),IF(Planning!$G45=0,"◆",IF(Planning!$O45="Terminé","T",IF(Planning!$O45="En retard","R",IF(Planning!$J45="Oui","C","P")))),""))</f>
        <v/>
      </c>
      <c r="AB45" s="34">
        <f>IF(OR(Planning!$C45="",Planning!$M45=""),"",IF(AND(Planning!$H45&lt;=AB$7+4,Planning!$M45&gt;=AB$7),IF(Planning!$G45=0,"◆",IF(Planning!$O45="Terminé","T",IF(Planning!$O45="En retard","R",IF(Planning!$J45="Oui","C","P")))),""))</f>
        <v/>
      </c>
      <c r="AC45" s="34">
        <f>IF(OR(Planning!$C45="",Planning!$M45=""),"",IF(AND(Planning!$H45&lt;=AC$7+4,Planning!$M45&gt;=AC$7),IF(Planning!$G45=0,"◆",IF(Planning!$O45="Terminé","T",IF(Planning!$O45="En retard","R",IF(Planning!$J45="Oui","C","P")))),""))</f>
        <v/>
      </c>
      <c r="AD45" s="34">
        <f>IF(OR(Planning!$C45="",Planning!$M45=""),"",IF(AND(Planning!$H45&lt;=AD$7+4,Planning!$M45&gt;=AD$7),IF(Planning!$G45=0,"◆",IF(Planning!$O45="Terminé","T",IF(Planning!$O45="En retard","R",IF(Planning!$J45="Oui","C","P")))),""))</f>
        <v/>
      </c>
      <c r="AE45" s="34">
        <f>IF(OR(Planning!$C45="",Planning!$M45=""),"",IF(AND(Planning!$H45&lt;=AE$7+4,Planning!$M45&gt;=AE$7),IF(Planning!$G45=0,"◆",IF(Planning!$O45="Terminé","T",IF(Planning!$O45="En retard","R",IF(Planning!$J45="Oui","C","P")))),""))</f>
        <v/>
      </c>
      <c r="AF45" s="34">
        <f>IF(OR(Planning!$C45="",Planning!$M45=""),"",IF(AND(Planning!$H45&lt;=AF$7+4,Planning!$M45&gt;=AF$7),IF(Planning!$G45=0,"◆",IF(Planning!$O45="Terminé","T",IF(Planning!$O45="En retard","R",IF(Planning!$J45="Oui","C","P")))),""))</f>
        <v/>
      </c>
      <c r="AG45" s="34">
        <f>IF(OR(Planning!$C45="",Planning!$M45=""),"",IF(AND(Planning!$H45&lt;=AG$7+4,Planning!$M45&gt;=AG$7),IF(Planning!$G45=0,"◆",IF(Planning!$O45="Terminé","T",IF(Planning!$O45="En retard","R",IF(Planning!$J45="Oui","C","P")))),""))</f>
        <v/>
      </c>
      <c r="AH45" s="34">
        <f>IF(OR(Planning!$C45="",Planning!$M45=""),"",IF(AND(Planning!$H45&lt;=AH$7+4,Planning!$M45&gt;=AH$7),IF(Planning!$G45=0,"◆",IF(Planning!$O45="Terminé","T",IF(Planning!$O45="En retard","R",IF(Planning!$J45="Oui","C","P")))),""))</f>
        <v/>
      </c>
      <c r="AI45" s="34">
        <f>IF(OR(Planning!$C45="",Planning!$M45=""),"",IF(AND(Planning!$H45&lt;=AI$7+4,Planning!$M45&gt;=AI$7),IF(Planning!$G45=0,"◆",IF(Planning!$O45="Terminé","T",IF(Planning!$O45="En retard","R",IF(Planning!$J45="Oui","C","P")))),""))</f>
        <v/>
      </c>
      <c r="AJ45" s="34">
        <f>IF(OR(Planning!$C45="",Planning!$M45=""),"",IF(AND(Planning!$H45&lt;=AJ$7+4,Planning!$M45&gt;=AJ$7),IF(Planning!$G45=0,"◆",IF(Planning!$O45="Terminé","T",IF(Planning!$O45="En retard","R",IF(Planning!$J45="Oui","C","P")))),""))</f>
        <v/>
      </c>
      <c r="AK45" s="34">
        <f>IF(OR(Planning!$C45="",Planning!$M45=""),"",IF(AND(Planning!$H45&lt;=AK$7+4,Planning!$M45&gt;=AK$7),IF(Planning!$G45=0,"◆",IF(Planning!$O45="Terminé","T",IF(Planning!$O45="En retard","R",IF(Planning!$J45="Oui","C","P")))),""))</f>
        <v/>
      </c>
      <c r="AL45" s="34">
        <f>IF(OR(Planning!$C45="",Planning!$M45=""),"",IF(AND(Planning!$H45&lt;=AL$7+4,Planning!$M45&gt;=AL$7),IF(Planning!$G45=0,"◆",IF(Planning!$O45="Terminé","T",IF(Planning!$O45="En retard","R",IF(Planning!$J45="Oui","C","P")))),""))</f>
        <v/>
      </c>
      <c r="AM45" s="34">
        <f>IF(OR(Planning!$C45="",Planning!$M45=""),"",IF(AND(Planning!$H45&lt;=AM$7+4,Planning!$M45&gt;=AM$7),IF(Planning!$G45=0,"◆",IF(Planning!$O45="Terminé","T",IF(Planning!$O45="En retard","R",IF(Planning!$J45="Oui","C","P")))),""))</f>
        <v/>
      </c>
      <c r="AN45" s="34">
        <f>IF(OR(Planning!$C45="",Planning!$M45=""),"",IF(AND(Planning!$H45&lt;=AN$7+4,Planning!$M45&gt;=AN$7),IF(Planning!$G45=0,"◆",IF(Planning!$O45="Terminé","T",IF(Planning!$O45="En retard","R",IF(Planning!$J45="Oui","C","P")))),""))</f>
        <v/>
      </c>
      <c r="AO45" s="34">
        <f>IF(OR(Planning!$C45="",Planning!$M45=""),"",IF(AND(Planning!$H45&lt;=AO$7+4,Planning!$M45&gt;=AO$7),IF(Planning!$G45=0,"◆",IF(Planning!$O45="Terminé","T",IF(Planning!$O45="En retard","R",IF(Planning!$J45="Oui","C","P")))),""))</f>
        <v/>
      </c>
      <c r="AP45" s="34">
        <f>IF(OR(Planning!$C45="",Planning!$M45=""),"",IF(AND(Planning!$H45&lt;=AP$7+4,Planning!$M45&gt;=AP$7),IF(Planning!$G45=0,"◆",IF(Planning!$O45="Terminé","T",IF(Planning!$O45="En retard","R",IF(Planning!$J45="Oui","C","P")))),""))</f>
        <v/>
      </c>
      <c r="AQ45" s="34">
        <f>IF(OR(Planning!$C45="",Planning!$M45=""),"",IF(AND(Planning!$H45&lt;=AQ$7+4,Planning!$M45&gt;=AQ$7),IF(Planning!$G45=0,"◆",IF(Planning!$O45="Terminé","T",IF(Planning!$O45="En retard","R",IF(Planning!$J45="Oui","C","P")))),""))</f>
        <v/>
      </c>
    </row>
    <row r="46">
      <c r="A46" s="33">
        <f>IF(Planning!$C46="","",Planning!A46)</f>
        <v/>
      </c>
      <c r="B46" s="33">
        <f>IF(Planning!$C46="","",Planning!C46)</f>
        <v/>
      </c>
      <c r="C46" s="33">
        <f>IF(Planning!$C46="","",Planning!D46)</f>
        <v/>
      </c>
      <c r="D46" s="34">
        <f>IF(OR(Planning!$C46="",Planning!$M46=""),"",IF(AND(Planning!$H46&lt;=D$7+4,Planning!$M46&gt;=D$7),IF(Planning!$G46=0,"◆",IF(Planning!$O46="Terminé","T",IF(Planning!$O46="En retard","R",IF(Planning!$J46="Oui","C","P")))),""))</f>
        <v/>
      </c>
      <c r="E46" s="34">
        <f>IF(OR(Planning!$C46="",Planning!$M46=""),"",IF(AND(Planning!$H46&lt;=E$7+4,Planning!$M46&gt;=E$7),IF(Planning!$G46=0,"◆",IF(Planning!$O46="Terminé","T",IF(Planning!$O46="En retard","R",IF(Planning!$J46="Oui","C","P")))),""))</f>
        <v/>
      </c>
      <c r="F46" s="34">
        <f>IF(OR(Planning!$C46="",Planning!$M46=""),"",IF(AND(Planning!$H46&lt;=F$7+4,Planning!$M46&gt;=F$7),IF(Planning!$G46=0,"◆",IF(Planning!$O46="Terminé","T",IF(Planning!$O46="En retard","R",IF(Planning!$J46="Oui","C","P")))),""))</f>
        <v/>
      </c>
      <c r="G46" s="34">
        <f>IF(OR(Planning!$C46="",Planning!$M46=""),"",IF(AND(Planning!$H46&lt;=G$7+4,Planning!$M46&gt;=G$7),IF(Planning!$G46=0,"◆",IF(Planning!$O46="Terminé","T",IF(Planning!$O46="En retard","R",IF(Planning!$J46="Oui","C","P")))),""))</f>
        <v/>
      </c>
      <c r="H46" s="34">
        <f>IF(OR(Planning!$C46="",Planning!$M46=""),"",IF(AND(Planning!$H46&lt;=H$7+4,Planning!$M46&gt;=H$7),IF(Planning!$G46=0,"◆",IF(Planning!$O46="Terminé","T",IF(Planning!$O46="En retard","R",IF(Planning!$J46="Oui","C","P")))),""))</f>
        <v/>
      </c>
      <c r="I46" s="34">
        <f>IF(OR(Planning!$C46="",Planning!$M46=""),"",IF(AND(Planning!$H46&lt;=I$7+4,Planning!$M46&gt;=I$7),IF(Planning!$G46=0,"◆",IF(Planning!$O46="Terminé","T",IF(Planning!$O46="En retard","R",IF(Planning!$J46="Oui","C","P")))),""))</f>
        <v/>
      </c>
      <c r="J46" s="34">
        <f>IF(OR(Planning!$C46="",Planning!$M46=""),"",IF(AND(Planning!$H46&lt;=J$7+4,Planning!$M46&gt;=J$7),IF(Planning!$G46=0,"◆",IF(Planning!$O46="Terminé","T",IF(Planning!$O46="En retard","R",IF(Planning!$J46="Oui","C","P")))),""))</f>
        <v/>
      </c>
      <c r="K46" s="34">
        <f>IF(OR(Planning!$C46="",Planning!$M46=""),"",IF(AND(Planning!$H46&lt;=K$7+4,Planning!$M46&gt;=K$7),IF(Planning!$G46=0,"◆",IF(Planning!$O46="Terminé","T",IF(Planning!$O46="En retard","R",IF(Planning!$J46="Oui","C","P")))),""))</f>
        <v/>
      </c>
      <c r="L46" s="34">
        <f>IF(OR(Planning!$C46="",Planning!$M46=""),"",IF(AND(Planning!$H46&lt;=L$7+4,Planning!$M46&gt;=L$7),IF(Planning!$G46=0,"◆",IF(Planning!$O46="Terminé","T",IF(Planning!$O46="En retard","R",IF(Planning!$J46="Oui","C","P")))),""))</f>
        <v/>
      </c>
      <c r="M46" s="34">
        <f>IF(OR(Planning!$C46="",Planning!$M46=""),"",IF(AND(Planning!$H46&lt;=M$7+4,Planning!$M46&gt;=M$7),IF(Planning!$G46=0,"◆",IF(Planning!$O46="Terminé","T",IF(Planning!$O46="En retard","R",IF(Planning!$J46="Oui","C","P")))),""))</f>
        <v/>
      </c>
      <c r="N46" s="34">
        <f>IF(OR(Planning!$C46="",Planning!$M46=""),"",IF(AND(Planning!$H46&lt;=N$7+4,Planning!$M46&gt;=N$7),IF(Planning!$G46=0,"◆",IF(Planning!$O46="Terminé","T",IF(Planning!$O46="En retard","R",IF(Planning!$J46="Oui","C","P")))),""))</f>
        <v/>
      </c>
      <c r="O46" s="34">
        <f>IF(OR(Planning!$C46="",Planning!$M46=""),"",IF(AND(Planning!$H46&lt;=O$7+4,Planning!$M46&gt;=O$7),IF(Planning!$G46=0,"◆",IF(Planning!$O46="Terminé","T",IF(Planning!$O46="En retard","R",IF(Planning!$J46="Oui","C","P")))),""))</f>
        <v/>
      </c>
      <c r="P46" s="34">
        <f>IF(OR(Planning!$C46="",Planning!$M46=""),"",IF(AND(Planning!$H46&lt;=P$7+4,Planning!$M46&gt;=P$7),IF(Planning!$G46=0,"◆",IF(Planning!$O46="Terminé","T",IF(Planning!$O46="En retard","R",IF(Planning!$J46="Oui","C","P")))),""))</f>
        <v/>
      </c>
      <c r="Q46" s="34">
        <f>IF(OR(Planning!$C46="",Planning!$M46=""),"",IF(AND(Planning!$H46&lt;=Q$7+4,Planning!$M46&gt;=Q$7),IF(Planning!$G46=0,"◆",IF(Planning!$O46="Terminé","T",IF(Planning!$O46="En retard","R",IF(Planning!$J46="Oui","C","P")))),""))</f>
        <v/>
      </c>
      <c r="R46" s="34">
        <f>IF(OR(Planning!$C46="",Planning!$M46=""),"",IF(AND(Planning!$H46&lt;=R$7+4,Planning!$M46&gt;=R$7),IF(Planning!$G46=0,"◆",IF(Planning!$O46="Terminé","T",IF(Planning!$O46="En retard","R",IF(Planning!$J46="Oui","C","P")))),""))</f>
        <v/>
      </c>
      <c r="S46" s="34">
        <f>IF(OR(Planning!$C46="",Planning!$M46=""),"",IF(AND(Planning!$H46&lt;=S$7+4,Planning!$M46&gt;=S$7),IF(Planning!$G46=0,"◆",IF(Planning!$O46="Terminé","T",IF(Planning!$O46="En retard","R",IF(Planning!$J46="Oui","C","P")))),""))</f>
        <v/>
      </c>
      <c r="T46" s="34">
        <f>IF(OR(Planning!$C46="",Planning!$M46=""),"",IF(AND(Planning!$H46&lt;=T$7+4,Planning!$M46&gt;=T$7),IF(Planning!$G46=0,"◆",IF(Planning!$O46="Terminé","T",IF(Planning!$O46="En retard","R",IF(Planning!$J46="Oui","C","P")))),""))</f>
        <v/>
      </c>
      <c r="U46" s="34">
        <f>IF(OR(Planning!$C46="",Planning!$M46=""),"",IF(AND(Planning!$H46&lt;=U$7+4,Planning!$M46&gt;=U$7),IF(Planning!$G46=0,"◆",IF(Planning!$O46="Terminé","T",IF(Planning!$O46="En retard","R",IF(Planning!$J46="Oui","C","P")))),""))</f>
        <v/>
      </c>
      <c r="V46" s="34">
        <f>IF(OR(Planning!$C46="",Planning!$M46=""),"",IF(AND(Planning!$H46&lt;=V$7+4,Planning!$M46&gt;=V$7),IF(Planning!$G46=0,"◆",IF(Planning!$O46="Terminé","T",IF(Planning!$O46="En retard","R",IF(Planning!$J46="Oui","C","P")))),""))</f>
        <v/>
      </c>
      <c r="W46" s="34">
        <f>IF(OR(Planning!$C46="",Planning!$M46=""),"",IF(AND(Planning!$H46&lt;=W$7+4,Planning!$M46&gt;=W$7),IF(Planning!$G46=0,"◆",IF(Planning!$O46="Terminé","T",IF(Planning!$O46="En retard","R",IF(Planning!$J46="Oui","C","P")))),""))</f>
        <v/>
      </c>
      <c r="X46" s="34">
        <f>IF(OR(Planning!$C46="",Planning!$M46=""),"",IF(AND(Planning!$H46&lt;=X$7+4,Planning!$M46&gt;=X$7),IF(Planning!$G46=0,"◆",IF(Planning!$O46="Terminé","T",IF(Planning!$O46="En retard","R",IF(Planning!$J46="Oui","C","P")))),""))</f>
        <v/>
      </c>
      <c r="Y46" s="34">
        <f>IF(OR(Planning!$C46="",Planning!$M46=""),"",IF(AND(Planning!$H46&lt;=Y$7+4,Planning!$M46&gt;=Y$7),IF(Planning!$G46=0,"◆",IF(Planning!$O46="Terminé","T",IF(Planning!$O46="En retard","R",IF(Planning!$J46="Oui","C","P")))),""))</f>
        <v/>
      </c>
      <c r="Z46" s="34">
        <f>IF(OR(Planning!$C46="",Planning!$M46=""),"",IF(AND(Planning!$H46&lt;=Z$7+4,Planning!$M46&gt;=Z$7),IF(Planning!$G46=0,"◆",IF(Planning!$O46="Terminé","T",IF(Planning!$O46="En retard","R",IF(Planning!$J46="Oui","C","P")))),""))</f>
        <v/>
      </c>
      <c r="AA46" s="34">
        <f>IF(OR(Planning!$C46="",Planning!$M46=""),"",IF(AND(Planning!$H46&lt;=AA$7+4,Planning!$M46&gt;=AA$7),IF(Planning!$G46=0,"◆",IF(Planning!$O46="Terminé","T",IF(Planning!$O46="En retard","R",IF(Planning!$J46="Oui","C","P")))),""))</f>
        <v/>
      </c>
      <c r="AB46" s="34">
        <f>IF(OR(Planning!$C46="",Planning!$M46=""),"",IF(AND(Planning!$H46&lt;=AB$7+4,Planning!$M46&gt;=AB$7),IF(Planning!$G46=0,"◆",IF(Planning!$O46="Terminé","T",IF(Planning!$O46="En retard","R",IF(Planning!$J46="Oui","C","P")))),""))</f>
        <v/>
      </c>
      <c r="AC46" s="34">
        <f>IF(OR(Planning!$C46="",Planning!$M46=""),"",IF(AND(Planning!$H46&lt;=AC$7+4,Planning!$M46&gt;=AC$7),IF(Planning!$G46=0,"◆",IF(Planning!$O46="Terminé","T",IF(Planning!$O46="En retard","R",IF(Planning!$J46="Oui","C","P")))),""))</f>
        <v/>
      </c>
      <c r="AD46" s="34">
        <f>IF(OR(Planning!$C46="",Planning!$M46=""),"",IF(AND(Planning!$H46&lt;=AD$7+4,Planning!$M46&gt;=AD$7),IF(Planning!$G46=0,"◆",IF(Planning!$O46="Terminé","T",IF(Planning!$O46="En retard","R",IF(Planning!$J46="Oui","C","P")))),""))</f>
        <v/>
      </c>
      <c r="AE46" s="34">
        <f>IF(OR(Planning!$C46="",Planning!$M46=""),"",IF(AND(Planning!$H46&lt;=AE$7+4,Planning!$M46&gt;=AE$7),IF(Planning!$G46=0,"◆",IF(Planning!$O46="Terminé","T",IF(Planning!$O46="En retard","R",IF(Planning!$J46="Oui","C","P")))),""))</f>
        <v/>
      </c>
      <c r="AF46" s="34">
        <f>IF(OR(Planning!$C46="",Planning!$M46=""),"",IF(AND(Planning!$H46&lt;=AF$7+4,Planning!$M46&gt;=AF$7),IF(Planning!$G46=0,"◆",IF(Planning!$O46="Terminé","T",IF(Planning!$O46="En retard","R",IF(Planning!$J46="Oui","C","P")))),""))</f>
        <v/>
      </c>
      <c r="AG46" s="34">
        <f>IF(OR(Planning!$C46="",Planning!$M46=""),"",IF(AND(Planning!$H46&lt;=AG$7+4,Planning!$M46&gt;=AG$7),IF(Planning!$G46=0,"◆",IF(Planning!$O46="Terminé","T",IF(Planning!$O46="En retard","R",IF(Planning!$J46="Oui","C","P")))),""))</f>
        <v/>
      </c>
      <c r="AH46" s="34">
        <f>IF(OR(Planning!$C46="",Planning!$M46=""),"",IF(AND(Planning!$H46&lt;=AH$7+4,Planning!$M46&gt;=AH$7),IF(Planning!$G46=0,"◆",IF(Planning!$O46="Terminé","T",IF(Planning!$O46="En retard","R",IF(Planning!$J46="Oui","C","P")))),""))</f>
        <v/>
      </c>
      <c r="AI46" s="34">
        <f>IF(OR(Planning!$C46="",Planning!$M46=""),"",IF(AND(Planning!$H46&lt;=AI$7+4,Planning!$M46&gt;=AI$7),IF(Planning!$G46=0,"◆",IF(Planning!$O46="Terminé","T",IF(Planning!$O46="En retard","R",IF(Planning!$J46="Oui","C","P")))),""))</f>
        <v/>
      </c>
      <c r="AJ46" s="34">
        <f>IF(OR(Planning!$C46="",Planning!$M46=""),"",IF(AND(Planning!$H46&lt;=AJ$7+4,Planning!$M46&gt;=AJ$7),IF(Planning!$G46=0,"◆",IF(Planning!$O46="Terminé","T",IF(Planning!$O46="En retard","R",IF(Planning!$J46="Oui","C","P")))),""))</f>
        <v/>
      </c>
      <c r="AK46" s="34">
        <f>IF(OR(Planning!$C46="",Planning!$M46=""),"",IF(AND(Planning!$H46&lt;=AK$7+4,Planning!$M46&gt;=AK$7),IF(Planning!$G46=0,"◆",IF(Planning!$O46="Terminé","T",IF(Planning!$O46="En retard","R",IF(Planning!$J46="Oui","C","P")))),""))</f>
        <v/>
      </c>
      <c r="AL46" s="34">
        <f>IF(OR(Planning!$C46="",Planning!$M46=""),"",IF(AND(Planning!$H46&lt;=AL$7+4,Planning!$M46&gt;=AL$7),IF(Planning!$G46=0,"◆",IF(Planning!$O46="Terminé","T",IF(Planning!$O46="En retard","R",IF(Planning!$J46="Oui","C","P")))),""))</f>
        <v/>
      </c>
      <c r="AM46" s="34">
        <f>IF(OR(Planning!$C46="",Planning!$M46=""),"",IF(AND(Planning!$H46&lt;=AM$7+4,Planning!$M46&gt;=AM$7),IF(Planning!$G46=0,"◆",IF(Planning!$O46="Terminé","T",IF(Planning!$O46="En retard","R",IF(Planning!$J46="Oui","C","P")))),""))</f>
        <v/>
      </c>
      <c r="AN46" s="34">
        <f>IF(OR(Planning!$C46="",Planning!$M46=""),"",IF(AND(Planning!$H46&lt;=AN$7+4,Planning!$M46&gt;=AN$7),IF(Planning!$G46=0,"◆",IF(Planning!$O46="Terminé","T",IF(Planning!$O46="En retard","R",IF(Planning!$J46="Oui","C","P")))),""))</f>
        <v/>
      </c>
      <c r="AO46" s="34">
        <f>IF(OR(Planning!$C46="",Planning!$M46=""),"",IF(AND(Planning!$H46&lt;=AO$7+4,Planning!$M46&gt;=AO$7),IF(Planning!$G46=0,"◆",IF(Planning!$O46="Terminé","T",IF(Planning!$O46="En retard","R",IF(Planning!$J46="Oui","C","P")))),""))</f>
        <v/>
      </c>
      <c r="AP46" s="34">
        <f>IF(OR(Planning!$C46="",Planning!$M46=""),"",IF(AND(Planning!$H46&lt;=AP$7+4,Planning!$M46&gt;=AP$7),IF(Planning!$G46=0,"◆",IF(Planning!$O46="Terminé","T",IF(Planning!$O46="En retard","R",IF(Planning!$J46="Oui","C","P")))),""))</f>
        <v/>
      </c>
      <c r="AQ46" s="34">
        <f>IF(OR(Planning!$C46="",Planning!$M46=""),"",IF(AND(Planning!$H46&lt;=AQ$7+4,Planning!$M46&gt;=AQ$7),IF(Planning!$G46=0,"◆",IF(Planning!$O46="Terminé","T",IF(Planning!$O46="En retard","R",IF(Planning!$J46="Oui","C","P")))),""))</f>
        <v/>
      </c>
    </row>
    <row r="47">
      <c r="A47" s="33">
        <f>IF(Planning!$C47="","",Planning!A47)</f>
        <v/>
      </c>
      <c r="B47" s="33">
        <f>IF(Planning!$C47="","",Planning!C47)</f>
        <v/>
      </c>
      <c r="C47" s="33">
        <f>IF(Planning!$C47="","",Planning!D47)</f>
        <v/>
      </c>
      <c r="D47" s="34">
        <f>IF(OR(Planning!$C47="",Planning!$M47=""),"",IF(AND(Planning!$H47&lt;=D$7+4,Planning!$M47&gt;=D$7),IF(Planning!$G47=0,"◆",IF(Planning!$O47="Terminé","T",IF(Planning!$O47="En retard","R",IF(Planning!$J47="Oui","C","P")))),""))</f>
        <v/>
      </c>
      <c r="E47" s="34">
        <f>IF(OR(Planning!$C47="",Planning!$M47=""),"",IF(AND(Planning!$H47&lt;=E$7+4,Planning!$M47&gt;=E$7),IF(Planning!$G47=0,"◆",IF(Planning!$O47="Terminé","T",IF(Planning!$O47="En retard","R",IF(Planning!$J47="Oui","C","P")))),""))</f>
        <v/>
      </c>
      <c r="F47" s="34">
        <f>IF(OR(Planning!$C47="",Planning!$M47=""),"",IF(AND(Planning!$H47&lt;=F$7+4,Planning!$M47&gt;=F$7),IF(Planning!$G47=0,"◆",IF(Planning!$O47="Terminé","T",IF(Planning!$O47="En retard","R",IF(Planning!$J47="Oui","C","P")))),""))</f>
        <v/>
      </c>
      <c r="G47" s="34">
        <f>IF(OR(Planning!$C47="",Planning!$M47=""),"",IF(AND(Planning!$H47&lt;=G$7+4,Planning!$M47&gt;=G$7),IF(Planning!$G47=0,"◆",IF(Planning!$O47="Terminé","T",IF(Planning!$O47="En retard","R",IF(Planning!$J47="Oui","C","P")))),""))</f>
        <v/>
      </c>
      <c r="H47" s="34">
        <f>IF(OR(Planning!$C47="",Planning!$M47=""),"",IF(AND(Planning!$H47&lt;=H$7+4,Planning!$M47&gt;=H$7),IF(Planning!$G47=0,"◆",IF(Planning!$O47="Terminé","T",IF(Planning!$O47="En retard","R",IF(Planning!$J47="Oui","C","P")))),""))</f>
        <v/>
      </c>
      <c r="I47" s="34">
        <f>IF(OR(Planning!$C47="",Planning!$M47=""),"",IF(AND(Planning!$H47&lt;=I$7+4,Planning!$M47&gt;=I$7),IF(Planning!$G47=0,"◆",IF(Planning!$O47="Terminé","T",IF(Planning!$O47="En retard","R",IF(Planning!$J47="Oui","C","P")))),""))</f>
        <v/>
      </c>
      <c r="J47" s="34">
        <f>IF(OR(Planning!$C47="",Planning!$M47=""),"",IF(AND(Planning!$H47&lt;=J$7+4,Planning!$M47&gt;=J$7),IF(Planning!$G47=0,"◆",IF(Planning!$O47="Terminé","T",IF(Planning!$O47="En retard","R",IF(Planning!$J47="Oui","C","P")))),""))</f>
        <v/>
      </c>
      <c r="K47" s="34">
        <f>IF(OR(Planning!$C47="",Planning!$M47=""),"",IF(AND(Planning!$H47&lt;=K$7+4,Planning!$M47&gt;=K$7),IF(Planning!$G47=0,"◆",IF(Planning!$O47="Terminé","T",IF(Planning!$O47="En retard","R",IF(Planning!$J47="Oui","C","P")))),""))</f>
        <v/>
      </c>
      <c r="L47" s="34">
        <f>IF(OR(Planning!$C47="",Planning!$M47=""),"",IF(AND(Planning!$H47&lt;=L$7+4,Planning!$M47&gt;=L$7),IF(Planning!$G47=0,"◆",IF(Planning!$O47="Terminé","T",IF(Planning!$O47="En retard","R",IF(Planning!$J47="Oui","C","P")))),""))</f>
        <v/>
      </c>
      <c r="M47" s="34">
        <f>IF(OR(Planning!$C47="",Planning!$M47=""),"",IF(AND(Planning!$H47&lt;=M$7+4,Planning!$M47&gt;=M$7),IF(Planning!$G47=0,"◆",IF(Planning!$O47="Terminé","T",IF(Planning!$O47="En retard","R",IF(Planning!$J47="Oui","C","P")))),""))</f>
        <v/>
      </c>
      <c r="N47" s="34">
        <f>IF(OR(Planning!$C47="",Planning!$M47=""),"",IF(AND(Planning!$H47&lt;=N$7+4,Planning!$M47&gt;=N$7),IF(Planning!$G47=0,"◆",IF(Planning!$O47="Terminé","T",IF(Planning!$O47="En retard","R",IF(Planning!$J47="Oui","C","P")))),""))</f>
        <v/>
      </c>
      <c r="O47" s="34">
        <f>IF(OR(Planning!$C47="",Planning!$M47=""),"",IF(AND(Planning!$H47&lt;=O$7+4,Planning!$M47&gt;=O$7),IF(Planning!$G47=0,"◆",IF(Planning!$O47="Terminé","T",IF(Planning!$O47="En retard","R",IF(Planning!$J47="Oui","C","P")))),""))</f>
        <v/>
      </c>
      <c r="P47" s="34">
        <f>IF(OR(Planning!$C47="",Planning!$M47=""),"",IF(AND(Planning!$H47&lt;=P$7+4,Planning!$M47&gt;=P$7),IF(Planning!$G47=0,"◆",IF(Planning!$O47="Terminé","T",IF(Planning!$O47="En retard","R",IF(Planning!$J47="Oui","C","P")))),""))</f>
        <v/>
      </c>
      <c r="Q47" s="34">
        <f>IF(OR(Planning!$C47="",Planning!$M47=""),"",IF(AND(Planning!$H47&lt;=Q$7+4,Planning!$M47&gt;=Q$7),IF(Planning!$G47=0,"◆",IF(Planning!$O47="Terminé","T",IF(Planning!$O47="En retard","R",IF(Planning!$J47="Oui","C","P")))),""))</f>
        <v/>
      </c>
      <c r="R47" s="34">
        <f>IF(OR(Planning!$C47="",Planning!$M47=""),"",IF(AND(Planning!$H47&lt;=R$7+4,Planning!$M47&gt;=R$7),IF(Planning!$G47=0,"◆",IF(Planning!$O47="Terminé","T",IF(Planning!$O47="En retard","R",IF(Planning!$J47="Oui","C","P")))),""))</f>
        <v/>
      </c>
      <c r="S47" s="34">
        <f>IF(OR(Planning!$C47="",Planning!$M47=""),"",IF(AND(Planning!$H47&lt;=S$7+4,Planning!$M47&gt;=S$7),IF(Planning!$G47=0,"◆",IF(Planning!$O47="Terminé","T",IF(Planning!$O47="En retard","R",IF(Planning!$J47="Oui","C","P")))),""))</f>
        <v/>
      </c>
      <c r="T47" s="34">
        <f>IF(OR(Planning!$C47="",Planning!$M47=""),"",IF(AND(Planning!$H47&lt;=T$7+4,Planning!$M47&gt;=T$7),IF(Planning!$G47=0,"◆",IF(Planning!$O47="Terminé","T",IF(Planning!$O47="En retard","R",IF(Planning!$J47="Oui","C","P")))),""))</f>
        <v/>
      </c>
      <c r="U47" s="34">
        <f>IF(OR(Planning!$C47="",Planning!$M47=""),"",IF(AND(Planning!$H47&lt;=U$7+4,Planning!$M47&gt;=U$7),IF(Planning!$G47=0,"◆",IF(Planning!$O47="Terminé","T",IF(Planning!$O47="En retard","R",IF(Planning!$J47="Oui","C","P")))),""))</f>
        <v/>
      </c>
      <c r="V47" s="34">
        <f>IF(OR(Planning!$C47="",Planning!$M47=""),"",IF(AND(Planning!$H47&lt;=V$7+4,Planning!$M47&gt;=V$7),IF(Planning!$G47=0,"◆",IF(Planning!$O47="Terminé","T",IF(Planning!$O47="En retard","R",IF(Planning!$J47="Oui","C","P")))),""))</f>
        <v/>
      </c>
      <c r="W47" s="34">
        <f>IF(OR(Planning!$C47="",Planning!$M47=""),"",IF(AND(Planning!$H47&lt;=W$7+4,Planning!$M47&gt;=W$7),IF(Planning!$G47=0,"◆",IF(Planning!$O47="Terminé","T",IF(Planning!$O47="En retard","R",IF(Planning!$J47="Oui","C","P")))),""))</f>
        <v/>
      </c>
      <c r="X47" s="34">
        <f>IF(OR(Planning!$C47="",Planning!$M47=""),"",IF(AND(Planning!$H47&lt;=X$7+4,Planning!$M47&gt;=X$7),IF(Planning!$G47=0,"◆",IF(Planning!$O47="Terminé","T",IF(Planning!$O47="En retard","R",IF(Planning!$J47="Oui","C","P")))),""))</f>
        <v/>
      </c>
      <c r="Y47" s="34">
        <f>IF(OR(Planning!$C47="",Planning!$M47=""),"",IF(AND(Planning!$H47&lt;=Y$7+4,Planning!$M47&gt;=Y$7),IF(Planning!$G47=0,"◆",IF(Planning!$O47="Terminé","T",IF(Planning!$O47="En retard","R",IF(Planning!$J47="Oui","C","P")))),""))</f>
        <v/>
      </c>
      <c r="Z47" s="34">
        <f>IF(OR(Planning!$C47="",Planning!$M47=""),"",IF(AND(Planning!$H47&lt;=Z$7+4,Planning!$M47&gt;=Z$7),IF(Planning!$G47=0,"◆",IF(Planning!$O47="Terminé","T",IF(Planning!$O47="En retard","R",IF(Planning!$J47="Oui","C","P")))),""))</f>
        <v/>
      </c>
      <c r="AA47" s="34">
        <f>IF(OR(Planning!$C47="",Planning!$M47=""),"",IF(AND(Planning!$H47&lt;=AA$7+4,Planning!$M47&gt;=AA$7),IF(Planning!$G47=0,"◆",IF(Planning!$O47="Terminé","T",IF(Planning!$O47="En retard","R",IF(Planning!$J47="Oui","C","P")))),""))</f>
        <v/>
      </c>
      <c r="AB47" s="34">
        <f>IF(OR(Planning!$C47="",Planning!$M47=""),"",IF(AND(Planning!$H47&lt;=AB$7+4,Planning!$M47&gt;=AB$7),IF(Planning!$G47=0,"◆",IF(Planning!$O47="Terminé","T",IF(Planning!$O47="En retard","R",IF(Planning!$J47="Oui","C","P")))),""))</f>
        <v/>
      </c>
      <c r="AC47" s="34">
        <f>IF(OR(Planning!$C47="",Planning!$M47=""),"",IF(AND(Planning!$H47&lt;=AC$7+4,Planning!$M47&gt;=AC$7),IF(Planning!$G47=0,"◆",IF(Planning!$O47="Terminé","T",IF(Planning!$O47="En retard","R",IF(Planning!$J47="Oui","C","P")))),""))</f>
        <v/>
      </c>
      <c r="AD47" s="34">
        <f>IF(OR(Planning!$C47="",Planning!$M47=""),"",IF(AND(Planning!$H47&lt;=AD$7+4,Planning!$M47&gt;=AD$7),IF(Planning!$G47=0,"◆",IF(Planning!$O47="Terminé","T",IF(Planning!$O47="En retard","R",IF(Planning!$J47="Oui","C","P")))),""))</f>
        <v/>
      </c>
      <c r="AE47" s="34">
        <f>IF(OR(Planning!$C47="",Planning!$M47=""),"",IF(AND(Planning!$H47&lt;=AE$7+4,Planning!$M47&gt;=AE$7),IF(Planning!$G47=0,"◆",IF(Planning!$O47="Terminé","T",IF(Planning!$O47="En retard","R",IF(Planning!$J47="Oui","C","P")))),""))</f>
        <v/>
      </c>
      <c r="AF47" s="34">
        <f>IF(OR(Planning!$C47="",Planning!$M47=""),"",IF(AND(Planning!$H47&lt;=AF$7+4,Planning!$M47&gt;=AF$7),IF(Planning!$G47=0,"◆",IF(Planning!$O47="Terminé","T",IF(Planning!$O47="En retard","R",IF(Planning!$J47="Oui","C","P")))),""))</f>
        <v/>
      </c>
      <c r="AG47" s="34">
        <f>IF(OR(Planning!$C47="",Planning!$M47=""),"",IF(AND(Planning!$H47&lt;=AG$7+4,Planning!$M47&gt;=AG$7),IF(Planning!$G47=0,"◆",IF(Planning!$O47="Terminé","T",IF(Planning!$O47="En retard","R",IF(Planning!$J47="Oui","C","P")))),""))</f>
        <v/>
      </c>
      <c r="AH47" s="34">
        <f>IF(OR(Planning!$C47="",Planning!$M47=""),"",IF(AND(Planning!$H47&lt;=AH$7+4,Planning!$M47&gt;=AH$7),IF(Planning!$G47=0,"◆",IF(Planning!$O47="Terminé","T",IF(Planning!$O47="En retard","R",IF(Planning!$J47="Oui","C","P")))),""))</f>
        <v/>
      </c>
      <c r="AI47" s="34">
        <f>IF(OR(Planning!$C47="",Planning!$M47=""),"",IF(AND(Planning!$H47&lt;=AI$7+4,Planning!$M47&gt;=AI$7),IF(Planning!$G47=0,"◆",IF(Planning!$O47="Terminé","T",IF(Planning!$O47="En retard","R",IF(Planning!$J47="Oui","C","P")))),""))</f>
        <v/>
      </c>
      <c r="AJ47" s="34">
        <f>IF(OR(Planning!$C47="",Planning!$M47=""),"",IF(AND(Planning!$H47&lt;=AJ$7+4,Planning!$M47&gt;=AJ$7),IF(Planning!$G47=0,"◆",IF(Planning!$O47="Terminé","T",IF(Planning!$O47="En retard","R",IF(Planning!$J47="Oui","C","P")))),""))</f>
        <v/>
      </c>
      <c r="AK47" s="34">
        <f>IF(OR(Planning!$C47="",Planning!$M47=""),"",IF(AND(Planning!$H47&lt;=AK$7+4,Planning!$M47&gt;=AK$7),IF(Planning!$G47=0,"◆",IF(Planning!$O47="Terminé","T",IF(Planning!$O47="En retard","R",IF(Planning!$J47="Oui","C","P")))),""))</f>
        <v/>
      </c>
      <c r="AL47" s="34">
        <f>IF(OR(Planning!$C47="",Planning!$M47=""),"",IF(AND(Planning!$H47&lt;=AL$7+4,Planning!$M47&gt;=AL$7),IF(Planning!$G47=0,"◆",IF(Planning!$O47="Terminé","T",IF(Planning!$O47="En retard","R",IF(Planning!$J47="Oui","C","P")))),""))</f>
        <v/>
      </c>
      <c r="AM47" s="34">
        <f>IF(OR(Planning!$C47="",Planning!$M47=""),"",IF(AND(Planning!$H47&lt;=AM$7+4,Planning!$M47&gt;=AM$7),IF(Planning!$G47=0,"◆",IF(Planning!$O47="Terminé","T",IF(Planning!$O47="En retard","R",IF(Planning!$J47="Oui","C","P")))),""))</f>
        <v/>
      </c>
      <c r="AN47" s="34">
        <f>IF(OR(Planning!$C47="",Planning!$M47=""),"",IF(AND(Planning!$H47&lt;=AN$7+4,Planning!$M47&gt;=AN$7),IF(Planning!$G47=0,"◆",IF(Planning!$O47="Terminé","T",IF(Planning!$O47="En retard","R",IF(Planning!$J47="Oui","C","P")))),""))</f>
        <v/>
      </c>
      <c r="AO47" s="34">
        <f>IF(OR(Planning!$C47="",Planning!$M47=""),"",IF(AND(Planning!$H47&lt;=AO$7+4,Planning!$M47&gt;=AO$7),IF(Planning!$G47=0,"◆",IF(Planning!$O47="Terminé","T",IF(Planning!$O47="En retard","R",IF(Planning!$J47="Oui","C","P")))),""))</f>
        <v/>
      </c>
      <c r="AP47" s="34">
        <f>IF(OR(Planning!$C47="",Planning!$M47=""),"",IF(AND(Planning!$H47&lt;=AP$7+4,Planning!$M47&gt;=AP$7),IF(Planning!$G47=0,"◆",IF(Planning!$O47="Terminé","T",IF(Planning!$O47="En retard","R",IF(Planning!$J47="Oui","C","P")))),""))</f>
        <v/>
      </c>
      <c r="AQ47" s="34">
        <f>IF(OR(Planning!$C47="",Planning!$M47=""),"",IF(AND(Planning!$H47&lt;=AQ$7+4,Planning!$M47&gt;=AQ$7),IF(Planning!$G47=0,"◆",IF(Planning!$O47="Terminé","T",IF(Planning!$O47="En retard","R",IF(Planning!$J47="Oui","C","P")))),""))</f>
        <v/>
      </c>
    </row>
    <row r="48">
      <c r="A48" s="33">
        <f>IF(Planning!$C48="","",Planning!A48)</f>
        <v/>
      </c>
      <c r="B48" s="33">
        <f>IF(Planning!$C48="","",Planning!C48)</f>
        <v/>
      </c>
      <c r="C48" s="33">
        <f>IF(Planning!$C48="","",Planning!D48)</f>
        <v/>
      </c>
      <c r="D48" s="34">
        <f>IF(OR(Planning!$C48="",Planning!$M48=""),"",IF(AND(Planning!$H48&lt;=D$7+4,Planning!$M48&gt;=D$7),IF(Planning!$G48=0,"◆",IF(Planning!$O48="Terminé","T",IF(Planning!$O48="En retard","R",IF(Planning!$J48="Oui","C","P")))),""))</f>
        <v/>
      </c>
      <c r="E48" s="34">
        <f>IF(OR(Planning!$C48="",Planning!$M48=""),"",IF(AND(Planning!$H48&lt;=E$7+4,Planning!$M48&gt;=E$7),IF(Planning!$G48=0,"◆",IF(Planning!$O48="Terminé","T",IF(Planning!$O48="En retard","R",IF(Planning!$J48="Oui","C","P")))),""))</f>
        <v/>
      </c>
      <c r="F48" s="34">
        <f>IF(OR(Planning!$C48="",Planning!$M48=""),"",IF(AND(Planning!$H48&lt;=F$7+4,Planning!$M48&gt;=F$7),IF(Planning!$G48=0,"◆",IF(Planning!$O48="Terminé","T",IF(Planning!$O48="En retard","R",IF(Planning!$J48="Oui","C","P")))),""))</f>
        <v/>
      </c>
      <c r="G48" s="34">
        <f>IF(OR(Planning!$C48="",Planning!$M48=""),"",IF(AND(Planning!$H48&lt;=G$7+4,Planning!$M48&gt;=G$7),IF(Planning!$G48=0,"◆",IF(Planning!$O48="Terminé","T",IF(Planning!$O48="En retard","R",IF(Planning!$J48="Oui","C","P")))),""))</f>
        <v/>
      </c>
      <c r="H48" s="34">
        <f>IF(OR(Planning!$C48="",Planning!$M48=""),"",IF(AND(Planning!$H48&lt;=H$7+4,Planning!$M48&gt;=H$7),IF(Planning!$G48=0,"◆",IF(Planning!$O48="Terminé","T",IF(Planning!$O48="En retard","R",IF(Planning!$J48="Oui","C","P")))),""))</f>
        <v/>
      </c>
      <c r="I48" s="34">
        <f>IF(OR(Planning!$C48="",Planning!$M48=""),"",IF(AND(Planning!$H48&lt;=I$7+4,Planning!$M48&gt;=I$7),IF(Planning!$G48=0,"◆",IF(Planning!$O48="Terminé","T",IF(Planning!$O48="En retard","R",IF(Planning!$J48="Oui","C","P")))),""))</f>
        <v/>
      </c>
      <c r="J48" s="34">
        <f>IF(OR(Planning!$C48="",Planning!$M48=""),"",IF(AND(Planning!$H48&lt;=J$7+4,Planning!$M48&gt;=J$7),IF(Planning!$G48=0,"◆",IF(Planning!$O48="Terminé","T",IF(Planning!$O48="En retard","R",IF(Planning!$J48="Oui","C","P")))),""))</f>
        <v/>
      </c>
      <c r="K48" s="34">
        <f>IF(OR(Planning!$C48="",Planning!$M48=""),"",IF(AND(Planning!$H48&lt;=K$7+4,Planning!$M48&gt;=K$7),IF(Planning!$G48=0,"◆",IF(Planning!$O48="Terminé","T",IF(Planning!$O48="En retard","R",IF(Planning!$J48="Oui","C","P")))),""))</f>
        <v/>
      </c>
      <c r="L48" s="34">
        <f>IF(OR(Planning!$C48="",Planning!$M48=""),"",IF(AND(Planning!$H48&lt;=L$7+4,Planning!$M48&gt;=L$7),IF(Planning!$G48=0,"◆",IF(Planning!$O48="Terminé","T",IF(Planning!$O48="En retard","R",IF(Planning!$J48="Oui","C","P")))),""))</f>
        <v/>
      </c>
      <c r="M48" s="34">
        <f>IF(OR(Planning!$C48="",Planning!$M48=""),"",IF(AND(Planning!$H48&lt;=M$7+4,Planning!$M48&gt;=M$7),IF(Planning!$G48=0,"◆",IF(Planning!$O48="Terminé","T",IF(Planning!$O48="En retard","R",IF(Planning!$J48="Oui","C","P")))),""))</f>
        <v/>
      </c>
      <c r="N48" s="34">
        <f>IF(OR(Planning!$C48="",Planning!$M48=""),"",IF(AND(Planning!$H48&lt;=N$7+4,Planning!$M48&gt;=N$7),IF(Planning!$G48=0,"◆",IF(Planning!$O48="Terminé","T",IF(Planning!$O48="En retard","R",IF(Planning!$J48="Oui","C","P")))),""))</f>
        <v/>
      </c>
      <c r="O48" s="34">
        <f>IF(OR(Planning!$C48="",Planning!$M48=""),"",IF(AND(Planning!$H48&lt;=O$7+4,Planning!$M48&gt;=O$7),IF(Planning!$G48=0,"◆",IF(Planning!$O48="Terminé","T",IF(Planning!$O48="En retard","R",IF(Planning!$J48="Oui","C","P")))),""))</f>
        <v/>
      </c>
      <c r="P48" s="34">
        <f>IF(OR(Planning!$C48="",Planning!$M48=""),"",IF(AND(Planning!$H48&lt;=P$7+4,Planning!$M48&gt;=P$7),IF(Planning!$G48=0,"◆",IF(Planning!$O48="Terminé","T",IF(Planning!$O48="En retard","R",IF(Planning!$J48="Oui","C","P")))),""))</f>
        <v/>
      </c>
      <c r="Q48" s="34">
        <f>IF(OR(Planning!$C48="",Planning!$M48=""),"",IF(AND(Planning!$H48&lt;=Q$7+4,Planning!$M48&gt;=Q$7),IF(Planning!$G48=0,"◆",IF(Planning!$O48="Terminé","T",IF(Planning!$O48="En retard","R",IF(Planning!$J48="Oui","C","P")))),""))</f>
        <v/>
      </c>
      <c r="R48" s="34">
        <f>IF(OR(Planning!$C48="",Planning!$M48=""),"",IF(AND(Planning!$H48&lt;=R$7+4,Planning!$M48&gt;=R$7),IF(Planning!$G48=0,"◆",IF(Planning!$O48="Terminé","T",IF(Planning!$O48="En retard","R",IF(Planning!$J48="Oui","C","P")))),""))</f>
        <v/>
      </c>
      <c r="S48" s="34">
        <f>IF(OR(Planning!$C48="",Planning!$M48=""),"",IF(AND(Planning!$H48&lt;=S$7+4,Planning!$M48&gt;=S$7),IF(Planning!$G48=0,"◆",IF(Planning!$O48="Terminé","T",IF(Planning!$O48="En retard","R",IF(Planning!$J48="Oui","C","P")))),""))</f>
        <v/>
      </c>
      <c r="T48" s="34">
        <f>IF(OR(Planning!$C48="",Planning!$M48=""),"",IF(AND(Planning!$H48&lt;=T$7+4,Planning!$M48&gt;=T$7),IF(Planning!$G48=0,"◆",IF(Planning!$O48="Terminé","T",IF(Planning!$O48="En retard","R",IF(Planning!$J48="Oui","C","P")))),""))</f>
        <v/>
      </c>
      <c r="U48" s="34">
        <f>IF(OR(Planning!$C48="",Planning!$M48=""),"",IF(AND(Planning!$H48&lt;=U$7+4,Planning!$M48&gt;=U$7),IF(Planning!$G48=0,"◆",IF(Planning!$O48="Terminé","T",IF(Planning!$O48="En retard","R",IF(Planning!$J48="Oui","C","P")))),""))</f>
        <v/>
      </c>
      <c r="V48" s="34">
        <f>IF(OR(Planning!$C48="",Planning!$M48=""),"",IF(AND(Planning!$H48&lt;=V$7+4,Planning!$M48&gt;=V$7),IF(Planning!$G48=0,"◆",IF(Planning!$O48="Terminé","T",IF(Planning!$O48="En retard","R",IF(Planning!$J48="Oui","C","P")))),""))</f>
        <v/>
      </c>
      <c r="W48" s="34">
        <f>IF(OR(Planning!$C48="",Planning!$M48=""),"",IF(AND(Planning!$H48&lt;=W$7+4,Planning!$M48&gt;=W$7),IF(Planning!$G48=0,"◆",IF(Planning!$O48="Terminé","T",IF(Planning!$O48="En retard","R",IF(Planning!$J48="Oui","C","P")))),""))</f>
        <v/>
      </c>
      <c r="X48" s="34">
        <f>IF(OR(Planning!$C48="",Planning!$M48=""),"",IF(AND(Planning!$H48&lt;=X$7+4,Planning!$M48&gt;=X$7),IF(Planning!$G48=0,"◆",IF(Planning!$O48="Terminé","T",IF(Planning!$O48="En retard","R",IF(Planning!$J48="Oui","C","P")))),""))</f>
        <v/>
      </c>
      <c r="Y48" s="34">
        <f>IF(OR(Planning!$C48="",Planning!$M48=""),"",IF(AND(Planning!$H48&lt;=Y$7+4,Planning!$M48&gt;=Y$7),IF(Planning!$G48=0,"◆",IF(Planning!$O48="Terminé","T",IF(Planning!$O48="En retard","R",IF(Planning!$J48="Oui","C","P")))),""))</f>
        <v/>
      </c>
      <c r="Z48" s="34">
        <f>IF(OR(Planning!$C48="",Planning!$M48=""),"",IF(AND(Planning!$H48&lt;=Z$7+4,Planning!$M48&gt;=Z$7),IF(Planning!$G48=0,"◆",IF(Planning!$O48="Terminé","T",IF(Planning!$O48="En retard","R",IF(Planning!$J48="Oui","C","P")))),""))</f>
        <v/>
      </c>
      <c r="AA48" s="34">
        <f>IF(OR(Planning!$C48="",Planning!$M48=""),"",IF(AND(Planning!$H48&lt;=AA$7+4,Planning!$M48&gt;=AA$7),IF(Planning!$G48=0,"◆",IF(Planning!$O48="Terminé","T",IF(Planning!$O48="En retard","R",IF(Planning!$J48="Oui","C","P")))),""))</f>
        <v/>
      </c>
      <c r="AB48" s="34">
        <f>IF(OR(Planning!$C48="",Planning!$M48=""),"",IF(AND(Planning!$H48&lt;=AB$7+4,Planning!$M48&gt;=AB$7),IF(Planning!$G48=0,"◆",IF(Planning!$O48="Terminé","T",IF(Planning!$O48="En retard","R",IF(Planning!$J48="Oui","C","P")))),""))</f>
        <v/>
      </c>
      <c r="AC48" s="34">
        <f>IF(OR(Planning!$C48="",Planning!$M48=""),"",IF(AND(Planning!$H48&lt;=AC$7+4,Planning!$M48&gt;=AC$7),IF(Planning!$G48=0,"◆",IF(Planning!$O48="Terminé","T",IF(Planning!$O48="En retard","R",IF(Planning!$J48="Oui","C","P")))),""))</f>
        <v/>
      </c>
      <c r="AD48" s="34">
        <f>IF(OR(Planning!$C48="",Planning!$M48=""),"",IF(AND(Planning!$H48&lt;=AD$7+4,Planning!$M48&gt;=AD$7),IF(Planning!$G48=0,"◆",IF(Planning!$O48="Terminé","T",IF(Planning!$O48="En retard","R",IF(Planning!$J48="Oui","C","P")))),""))</f>
        <v/>
      </c>
      <c r="AE48" s="34">
        <f>IF(OR(Planning!$C48="",Planning!$M48=""),"",IF(AND(Planning!$H48&lt;=AE$7+4,Planning!$M48&gt;=AE$7),IF(Planning!$G48=0,"◆",IF(Planning!$O48="Terminé","T",IF(Planning!$O48="En retard","R",IF(Planning!$J48="Oui","C","P")))),""))</f>
        <v/>
      </c>
      <c r="AF48" s="34">
        <f>IF(OR(Planning!$C48="",Planning!$M48=""),"",IF(AND(Planning!$H48&lt;=AF$7+4,Planning!$M48&gt;=AF$7),IF(Planning!$G48=0,"◆",IF(Planning!$O48="Terminé","T",IF(Planning!$O48="En retard","R",IF(Planning!$J48="Oui","C","P")))),""))</f>
        <v/>
      </c>
      <c r="AG48" s="34">
        <f>IF(OR(Planning!$C48="",Planning!$M48=""),"",IF(AND(Planning!$H48&lt;=AG$7+4,Planning!$M48&gt;=AG$7),IF(Planning!$G48=0,"◆",IF(Planning!$O48="Terminé","T",IF(Planning!$O48="En retard","R",IF(Planning!$J48="Oui","C","P")))),""))</f>
        <v/>
      </c>
      <c r="AH48" s="34">
        <f>IF(OR(Planning!$C48="",Planning!$M48=""),"",IF(AND(Planning!$H48&lt;=AH$7+4,Planning!$M48&gt;=AH$7),IF(Planning!$G48=0,"◆",IF(Planning!$O48="Terminé","T",IF(Planning!$O48="En retard","R",IF(Planning!$J48="Oui","C","P")))),""))</f>
        <v/>
      </c>
      <c r="AI48" s="34">
        <f>IF(OR(Planning!$C48="",Planning!$M48=""),"",IF(AND(Planning!$H48&lt;=AI$7+4,Planning!$M48&gt;=AI$7),IF(Planning!$G48=0,"◆",IF(Planning!$O48="Terminé","T",IF(Planning!$O48="En retard","R",IF(Planning!$J48="Oui","C","P")))),""))</f>
        <v/>
      </c>
      <c r="AJ48" s="34">
        <f>IF(OR(Planning!$C48="",Planning!$M48=""),"",IF(AND(Planning!$H48&lt;=AJ$7+4,Planning!$M48&gt;=AJ$7),IF(Planning!$G48=0,"◆",IF(Planning!$O48="Terminé","T",IF(Planning!$O48="En retard","R",IF(Planning!$J48="Oui","C","P")))),""))</f>
        <v/>
      </c>
      <c r="AK48" s="34">
        <f>IF(OR(Planning!$C48="",Planning!$M48=""),"",IF(AND(Planning!$H48&lt;=AK$7+4,Planning!$M48&gt;=AK$7),IF(Planning!$G48=0,"◆",IF(Planning!$O48="Terminé","T",IF(Planning!$O48="En retard","R",IF(Planning!$J48="Oui","C","P")))),""))</f>
        <v/>
      </c>
      <c r="AL48" s="34">
        <f>IF(OR(Planning!$C48="",Planning!$M48=""),"",IF(AND(Planning!$H48&lt;=AL$7+4,Planning!$M48&gt;=AL$7),IF(Planning!$G48=0,"◆",IF(Planning!$O48="Terminé","T",IF(Planning!$O48="En retard","R",IF(Planning!$J48="Oui","C","P")))),""))</f>
        <v/>
      </c>
      <c r="AM48" s="34">
        <f>IF(OR(Planning!$C48="",Planning!$M48=""),"",IF(AND(Planning!$H48&lt;=AM$7+4,Planning!$M48&gt;=AM$7),IF(Planning!$G48=0,"◆",IF(Planning!$O48="Terminé","T",IF(Planning!$O48="En retard","R",IF(Planning!$J48="Oui","C","P")))),""))</f>
        <v/>
      </c>
      <c r="AN48" s="34">
        <f>IF(OR(Planning!$C48="",Planning!$M48=""),"",IF(AND(Planning!$H48&lt;=AN$7+4,Planning!$M48&gt;=AN$7),IF(Planning!$G48=0,"◆",IF(Planning!$O48="Terminé","T",IF(Planning!$O48="En retard","R",IF(Planning!$J48="Oui","C","P")))),""))</f>
        <v/>
      </c>
      <c r="AO48" s="34">
        <f>IF(OR(Planning!$C48="",Planning!$M48=""),"",IF(AND(Planning!$H48&lt;=AO$7+4,Planning!$M48&gt;=AO$7),IF(Planning!$G48=0,"◆",IF(Planning!$O48="Terminé","T",IF(Planning!$O48="En retard","R",IF(Planning!$J48="Oui","C","P")))),""))</f>
        <v/>
      </c>
      <c r="AP48" s="34">
        <f>IF(OR(Planning!$C48="",Planning!$M48=""),"",IF(AND(Planning!$H48&lt;=AP$7+4,Planning!$M48&gt;=AP$7),IF(Planning!$G48=0,"◆",IF(Planning!$O48="Terminé","T",IF(Planning!$O48="En retard","R",IF(Planning!$J48="Oui","C","P")))),""))</f>
        <v/>
      </c>
      <c r="AQ48" s="34">
        <f>IF(OR(Planning!$C48="",Planning!$M48=""),"",IF(AND(Planning!$H48&lt;=AQ$7+4,Planning!$M48&gt;=AQ$7),IF(Planning!$G48=0,"◆",IF(Planning!$O48="Terminé","T",IF(Planning!$O48="En retard","R",IF(Planning!$J48="Oui","C","P")))),""))</f>
        <v/>
      </c>
    </row>
    <row r="49">
      <c r="A49" s="33">
        <f>IF(Planning!$C49="","",Planning!A49)</f>
        <v/>
      </c>
      <c r="B49" s="33">
        <f>IF(Planning!$C49="","",Planning!C49)</f>
        <v/>
      </c>
      <c r="C49" s="33">
        <f>IF(Planning!$C49="","",Planning!D49)</f>
        <v/>
      </c>
      <c r="D49" s="34">
        <f>IF(OR(Planning!$C49="",Planning!$M49=""),"",IF(AND(Planning!$H49&lt;=D$7+4,Planning!$M49&gt;=D$7),IF(Planning!$G49=0,"◆",IF(Planning!$O49="Terminé","T",IF(Planning!$O49="En retard","R",IF(Planning!$J49="Oui","C","P")))),""))</f>
        <v/>
      </c>
      <c r="E49" s="34">
        <f>IF(OR(Planning!$C49="",Planning!$M49=""),"",IF(AND(Planning!$H49&lt;=E$7+4,Planning!$M49&gt;=E$7),IF(Planning!$G49=0,"◆",IF(Planning!$O49="Terminé","T",IF(Planning!$O49="En retard","R",IF(Planning!$J49="Oui","C","P")))),""))</f>
        <v/>
      </c>
      <c r="F49" s="34">
        <f>IF(OR(Planning!$C49="",Planning!$M49=""),"",IF(AND(Planning!$H49&lt;=F$7+4,Planning!$M49&gt;=F$7),IF(Planning!$G49=0,"◆",IF(Planning!$O49="Terminé","T",IF(Planning!$O49="En retard","R",IF(Planning!$J49="Oui","C","P")))),""))</f>
        <v/>
      </c>
      <c r="G49" s="34">
        <f>IF(OR(Planning!$C49="",Planning!$M49=""),"",IF(AND(Planning!$H49&lt;=G$7+4,Planning!$M49&gt;=G$7),IF(Planning!$G49=0,"◆",IF(Planning!$O49="Terminé","T",IF(Planning!$O49="En retard","R",IF(Planning!$J49="Oui","C","P")))),""))</f>
        <v/>
      </c>
      <c r="H49" s="34">
        <f>IF(OR(Planning!$C49="",Planning!$M49=""),"",IF(AND(Planning!$H49&lt;=H$7+4,Planning!$M49&gt;=H$7),IF(Planning!$G49=0,"◆",IF(Planning!$O49="Terminé","T",IF(Planning!$O49="En retard","R",IF(Planning!$J49="Oui","C","P")))),""))</f>
        <v/>
      </c>
      <c r="I49" s="34">
        <f>IF(OR(Planning!$C49="",Planning!$M49=""),"",IF(AND(Planning!$H49&lt;=I$7+4,Planning!$M49&gt;=I$7),IF(Planning!$G49=0,"◆",IF(Planning!$O49="Terminé","T",IF(Planning!$O49="En retard","R",IF(Planning!$J49="Oui","C","P")))),""))</f>
        <v/>
      </c>
      <c r="J49" s="34">
        <f>IF(OR(Planning!$C49="",Planning!$M49=""),"",IF(AND(Planning!$H49&lt;=J$7+4,Planning!$M49&gt;=J$7),IF(Planning!$G49=0,"◆",IF(Planning!$O49="Terminé","T",IF(Planning!$O49="En retard","R",IF(Planning!$J49="Oui","C","P")))),""))</f>
        <v/>
      </c>
      <c r="K49" s="34">
        <f>IF(OR(Planning!$C49="",Planning!$M49=""),"",IF(AND(Planning!$H49&lt;=K$7+4,Planning!$M49&gt;=K$7),IF(Planning!$G49=0,"◆",IF(Planning!$O49="Terminé","T",IF(Planning!$O49="En retard","R",IF(Planning!$J49="Oui","C","P")))),""))</f>
        <v/>
      </c>
      <c r="L49" s="34">
        <f>IF(OR(Planning!$C49="",Planning!$M49=""),"",IF(AND(Planning!$H49&lt;=L$7+4,Planning!$M49&gt;=L$7),IF(Planning!$G49=0,"◆",IF(Planning!$O49="Terminé","T",IF(Planning!$O49="En retard","R",IF(Planning!$J49="Oui","C","P")))),""))</f>
        <v/>
      </c>
      <c r="M49" s="34">
        <f>IF(OR(Planning!$C49="",Planning!$M49=""),"",IF(AND(Planning!$H49&lt;=M$7+4,Planning!$M49&gt;=M$7),IF(Planning!$G49=0,"◆",IF(Planning!$O49="Terminé","T",IF(Planning!$O49="En retard","R",IF(Planning!$J49="Oui","C","P")))),""))</f>
        <v/>
      </c>
      <c r="N49" s="34">
        <f>IF(OR(Planning!$C49="",Planning!$M49=""),"",IF(AND(Planning!$H49&lt;=N$7+4,Planning!$M49&gt;=N$7),IF(Planning!$G49=0,"◆",IF(Planning!$O49="Terminé","T",IF(Planning!$O49="En retard","R",IF(Planning!$J49="Oui","C","P")))),""))</f>
        <v/>
      </c>
      <c r="O49" s="34">
        <f>IF(OR(Planning!$C49="",Planning!$M49=""),"",IF(AND(Planning!$H49&lt;=O$7+4,Planning!$M49&gt;=O$7),IF(Planning!$G49=0,"◆",IF(Planning!$O49="Terminé","T",IF(Planning!$O49="En retard","R",IF(Planning!$J49="Oui","C","P")))),""))</f>
        <v/>
      </c>
      <c r="P49" s="34">
        <f>IF(OR(Planning!$C49="",Planning!$M49=""),"",IF(AND(Planning!$H49&lt;=P$7+4,Planning!$M49&gt;=P$7),IF(Planning!$G49=0,"◆",IF(Planning!$O49="Terminé","T",IF(Planning!$O49="En retard","R",IF(Planning!$J49="Oui","C","P")))),""))</f>
        <v/>
      </c>
      <c r="Q49" s="34">
        <f>IF(OR(Planning!$C49="",Planning!$M49=""),"",IF(AND(Planning!$H49&lt;=Q$7+4,Planning!$M49&gt;=Q$7),IF(Planning!$G49=0,"◆",IF(Planning!$O49="Terminé","T",IF(Planning!$O49="En retard","R",IF(Planning!$J49="Oui","C","P")))),""))</f>
        <v/>
      </c>
      <c r="R49" s="34">
        <f>IF(OR(Planning!$C49="",Planning!$M49=""),"",IF(AND(Planning!$H49&lt;=R$7+4,Planning!$M49&gt;=R$7),IF(Planning!$G49=0,"◆",IF(Planning!$O49="Terminé","T",IF(Planning!$O49="En retard","R",IF(Planning!$J49="Oui","C","P")))),""))</f>
        <v/>
      </c>
      <c r="S49" s="34">
        <f>IF(OR(Planning!$C49="",Planning!$M49=""),"",IF(AND(Planning!$H49&lt;=S$7+4,Planning!$M49&gt;=S$7),IF(Planning!$G49=0,"◆",IF(Planning!$O49="Terminé","T",IF(Planning!$O49="En retard","R",IF(Planning!$J49="Oui","C","P")))),""))</f>
        <v/>
      </c>
      <c r="T49" s="34">
        <f>IF(OR(Planning!$C49="",Planning!$M49=""),"",IF(AND(Planning!$H49&lt;=T$7+4,Planning!$M49&gt;=T$7),IF(Planning!$G49=0,"◆",IF(Planning!$O49="Terminé","T",IF(Planning!$O49="En retard","R",IF(Planning!$J49="Oui","C","P")))),""))</f>
        <v/>
      </c>
      <c r="U49" s="34">
        <f>IF(OR(Planning!$C49="",Planning!$M49=""),"",IF(AND(Planning!$H49&lt;=U$7+4,Planning!$M49&gt;=U$7),IF(Planning!$G49=0,"◆",IF(Planning!$O49="Terminé","T",IF(Planning!$O49="En retard","R",IF(Planning!$J49="Oui","C","P")))),""))</f>
        <v/>
      </c>
      <c r="V49" s="34">
        <f>IF(OR(Planning!$C49="",Planning!$M49=""),"",IF(AND(Planning!$H49&lt;=V$7+4,Planning!$M49&gt;=V$7),IF(Planning!$G49=0,"◆",IF(Planning!$O49="Terminé","T",IF(Planning!$O49="En retard","R",IF(Planning!$J49="Oui","C","P")))),""))</f>
        <v/>
      </c>
      <c r="W49" s="34">
        <f>IF(OR(Planning!$C49="",Planning!$M49=""),"",IF(AND(Planning!$H49&lt;=W$7+4,Planning!$M49&gt;=W$7),IF(Planning!$G49=0,"◆",IF(Planning!$O49="Terminé","T",IF(Planning!$O49="En retard","R",IF(Planning!$J49="Oui","C","P")))),""))</f>
        <v/>
      </c>
      <c r="X49" s="34">
        <f>IF(OR(Planning!$C49="",Planning!$M49=""),"",IF(AND(Planning!$H49&lt;=X$7+4,Planning!$M49&gt;=X$7),IF(Planning!$G49=0,"◆",IF(Planning!$O49="Terminé","T",IF(Planning!$O49="En retard","R",IF(Planning!$J49="Oui","C","P")))),""))</f>
        <v/>
      </c>
      <c r="Y49" s="34">
        <f>IF(OR(Planning!$C49="",Planning!$M49=""),"",IF(AND(Planning!$H49&lt;=Y$7+4,Planning!$M49&gt;=Y$7),IF(Planning!$G49=0,"◆",IF(Planning!$O49="Terminé","T",IF(Planning!$O49="En retard","R",IF(Planning!$J49="Oui","C","P")))),""))</f>
        <v/>
      </c>
      <c r="Z49" s="34">
        <f>IF(OR(Planning!$C49="",Planning!$M49=""),"",IF(AND(Planning!$H49&lt;=Z$7+4,Planning!$M49&gt;=Z$7),IF(Planning!$G49=0,"◆",IF(Planning!$O49="Terminé","T",IF(Planning!$O49="En retard","R",IF(Planning!$J49="Oui","C","P")))),""))</f>
        <v/>
      </c>
      <c r="AA49" s="34">
        <f>IF(OR(Planning!$C49="",Planning!$M49=""),"",IF(AND(Planning!$H49&lt;=AA$7+4,Planning!$M49&gt;=AA$7),IF(Planning!$G49=0,"◆",IF(Planning!$O49="Terminé","T",IF(Planning!$O49="En retard","R",IF(Planning!$J49="Oui","C","P")))),""))</f>
        <v/>
      </c>
      <c r="AB49" s="34">
        <f>IF(OR(Planning!$C49="",Planning!$M49=""),"",IF(AND(Planning!$H49&lt;=AB$7+4,Planning!$M49&gt;=AB$7),IF(Planning!$G49=0,"◆",IF(Planning!$O49="Terminé","T",IF(Planning!$O49="En retard","R",IF(Planning!$J49="Oui","C","P")))),""))</f>
        <v/>
      </c>
      <c r="AC49" s="34">
        <f>IF(OR(Planning!$C49="",Planning!$M49=""),"",IF(AND(Planning!$H49&lt;=AC$7+4,Planning!$M49&gt;=AC$7),IF(Planning!$G49=0,"◆",IF(Planning!$O49="Terminé","T",IF(Planning!$O49="En retard","R",IF(Planning!$J49="Oui","C","P")))),""))</f>
        <v/>
      </c>
      <c r="AD49" s="34">
        <f>IF(OR(Planning!$C49="",Planning!$M49=""),"",IF(AND(Planning!$H49&lt;=AD$7+4,Planning!$M49&gt;=AD$7),IF(Planning!$G49=0,"◆",IF(Planning!$O49="Terminé","T",IF(Planning!$O49="En retard","R",IF(Planning!$J49="Oui","C","P")))),""))</f>
        <v/>
      </c>
      <c r="AE49" s="34">
        <f>IF(OR(Planning!$C49="",Planning!$M49=""),"",IF(AND(Planning!$H49&lt;=AE$7+4,Planning!$M49&gt;=AE$7),IF(Planning!$G49=0,"◆",IF(Planning!$O49="Terminé","T",IF(Planning!$O49="En retard","R",IF(Planning!$J49="Oui","C","P")))),""))</f>
        <v/>
      </c>
      <c r="AF49" s="34">
        <f>IF(OR(Planning!$C49="",Planning!$M49=""),"",IF(AND(Planning!$H49&lt;=AF$7+4,Planning!$M49&gt;=AF$7),IF(Planning!$G49=0,"◆",IF(Planning!$O49="Terminé","T",IF(Planning!$O49="En retard","R",IF(Planning!$J49="Oui","C","P")))),""))</f>
        <v/>
      </c>
      <c r="AG49" s="34">
        <f>IF(OR(Planning!$C49="",Planning!$M49=""),"",IF(AND(Planning!$H49&lt;=AG$7+4,Planning!$M49&gt;=AG$7),IF(Planning!$G49=0,"◆",IF(Planning!$O49="Terminé","T",IF(Planning!$O49="En retard","R",IF(Planning!$J49="Oui","C","P")))),""))</f>
        <v/>
      </c>
      <c r="AH49" s="34">
        <f>IF(OR(Planning!$C49="",Planning!$M49=""),"",IF(AND(Planning!$H49&lt;=AH$7+4,Planning!$M49&gt;=AH$7),IF(Planning!$G49=0,"◆",IF(Planning!$O49="Terminé","T",IF(Planning!$O49="En retard","R",IF(Planning!$J49="Oui","C","P")))),""))</f>
        <v/>
      </c>
      <c r="AI49" s="34">
        <f>IF(OR(Planning!$C49="",Planning!$M49=""),"",IF(AND(Planning!$H49&lt;=AI$7+4,Planning!$M49&gt;=AI$7),IF(Planning!$G49=0,"◆",IF(Planning!$O49="Terminé","T",IF(Planning!$O49="En retard","R",IF(Planning!$J49="Oui","C","P")))),""))</f>
        <v/>
      </c>
      <c r="AJ49" s="34">
        <f>IF(OR(Planning!$C49="",Planning!$M49=""),"",IF(AND(Planning!$H49&lt;=AJ$7+4,Planning!$M49&gt;=AJ$7),IF(Planning!$G49=0,"◆",IF(Planning!$O49="Terminé","T",IF(Planning!$O49="En retard","R",IF(Planning!$J49="Oui","C","P")))),""))</f>
        <v/>
      </c>
      <c r="AK49" s="34">
        <f>IF(OR(Planning!$C49="",Planning!$M49=""),"",IF(AND(Planning!$H49&lt;=AK$7+4,Planning!$M49&gt;=AK$7),IF(Planning!$G49=0,"◆",IF(Planning!$O49="Terminé","T",IF(Planning!$O49="En retard","R",IF(Planning!$J49="Oui","C","P")))),""))</f>
        <v/>
      </c>
      <c r="AL49" s="34">
        <f>IF(OR(Planning!$C49="",Planning!$M49=""),"",IF(AND(Planning!$H49&lt;=AL$7+4,Planning!$M49&gt;=AL$7),IF(Planning!$G49=0,"◆",IF(Planning!$O49="Terminé","T",IF(Planning!$O49="En retard","R",IF(Planning!$J49="Oui","C","P")))),""))</f>
        <v/>
      </c>
      <c r="AM49" s="34">
        <f>IF(OR(Planning!$C49="",Planning!$M49=""),"",IF(AND(Planning!$H49&lt;=AM$7+4,Planning!$M49&gt;=AM$7),IF(Planning!$G49=0,"◆",IF(Planning!$O49="Terminé","T",IF(Planning!$O49="En retard","R",IF(Planning!$J49="Oui","C","P")))),""))</f>
        <v/>
      </c>
      <c r="AN49" s="34">
        <f>IF(OR(Planning!$C49="",Planning!$M49=""),"",IF(AND(Planning!$H49&lt;=AN$7+4,Planning!$M49&gt;=AN$7),IF(Planning!$G49=0,"◆",IF(Planning!$O49="Terminé","T",IF(Planning!$O49="En retard","R",IF(Planning!$J49="Oui","C","P")))),""))</f>
        <v/>
      </c>
      <c r="AO49" s="34">
        <f>IF(OR(Planning!$C49="",Planning!$M49=""),"",IF(AND(Planning!$H49&lt;=AO$7+4,Planning!$M49&gt;=AO$7),IF(Planning!$G49=0,"◆",IF(Planning!$O49="Terminé","T",IF(Planning!$O49="En retard","R",IF(Planning!$J49="Oui","C","P")))),""))</f>
        <v/>
      </c>
      <c r="AP49" s="34">
        <f>IF(OR(Planning!$C49="",Planning!$M49=""),"",IF(AND(Planning!$H49&lt;=AP$7+4,Planning!$M49&gt;=AP$7),IF(Planning!$G49=0,"◆",IF(Planning!$O49="Terminé","T",IF(Planning!$O49="En retard","R",IF(Planning!$J49="Oui","C","P")))),""))</f>
        <v/>
      </c>
      <c r="AQ49" s="34">
        <f>IF(OR(Planning!$C49="",Planning!$M49=""),"",IF(AND(Planning!$H49&lt;=AQ$7+4,Planning!$M49&gt;=AQ$7),IF(Planning!$G49=0,"◆",IF(Planning!$O49="Terminé","T",IF(Planning!$O49="En retard","R",IF(Planning!$J49="Oui","C","P")))),""))</f>
        <v/>
      </c>
    </row>
    <row r="50">
      <c r="A50" s="33">
        <f>IF(Planning!$C50="","",Planning!A50)</f>
        <v/>
      </c>
      <c r="B50" s="33">
        <f>IF(Planning!$C50="","",Planning!C50)</f>
        <v/>
      </c>
      <c r="C50" s="33">
        <f>IF(Planning!$C50="","",Planning!D50)</f>
        <v/>
      </c>
      <c r="D50" s="34">
        <f>IF(OR(Planning!$C50="",Planning!$M50=""),"",IF(AND(Planning!$H50&lt;=D$7+4,Planning!$M50&gt;=D$7),IF(Planning!$G50=0,"◆",IF(Planning!$O50="Terminé","T",IF(Planning!$O50="En retard","R",IF(Planning!$J50="Oui","C","P")))),""))</f>
        <v/>
      </c>
      <c r="E50" s="34">
        <f>IF(OR(Planning!$C50="",Planning!$M50=""),"",IF(AND(Planning!$H50&lt;=E$7+4,Planning!$M50&gt;=E$7),IF(Planning!$G50=0,"◆",IF(Planning!$O50="Terminé","T",IF(Planning!$O50="En retard","R",IF(Planning!$J50="Oui","C","P")))),""))</f>
        <v/>
      </c>
      <c r="F50" s="34">
        <f>IF(OR(Planning!$C50="",Planning!$M50=""),"",IF(AND(Planning!$H50&lt;=F$7+4,Planning!$M50&gt;=F$7),IF(Planning!$G50=0,"◆",IF(Planning!$O50="Terminé","T",IF(Planning!$O50="En retard","R",IF(Planning!$J50="Oui","C","P")))),""))</f>
        <v/>
      </c>
      <c r="G50" s="34">
        <f>IF(OR(Planning!$C50="",Planning!$M50=""),"",IF(AND(Planning!$H50&lt;=G$7+4,Planning!$M50&gt;=G$7),IF(Planning!$G50=0,"◆",IF(Planning!$O50="Terminé","T",IF(Planning!$O50="En retard","R",IF(Planning!$J50="Oui","C","P")))),""))</f>
        <v/>
      </c>
      <c r="H50" s="34">
        <f>IF(OR(Planning!$C50="",Planning!$M50=""),"",IF(AND(Planning!$H50&lt;=H$7+4,Planning!$M50&gt;=H$7),IF(Planning!$G50=0,"◆",IF(Planning!$O50="Terminé","T",IF(Planning!$O50="En retard","R",IF(Planning!$J50="Oui","C","P")))),""))</f>
        <v/>
      </c>
      <c r="I50" s="34">
        <f>IF(OR(Planning!$C50="",Planning!$M50=""),"",IF(AND(Planning!$H50&lt;=I$7+4,Planning!$M50&gt;=I$7),IF(Planning!$G50=0,"◆",IF(Planning!$O50="Terminé","T",IF(Planning!$O50="En retard","R",IF(Planning!$J50="Oui","C","P")))),""))</f>
        <v/>
      </c>
      <c r="J50" s="34">
        <f>IF(OR(Planning!$C50="",Planning!$M50=""),"",IF(AND(Planning!$H50&lt;=J$7+4,Planning!$M50&gt;=J$7),IF(Planning!$G50=0,"◆",IF(Planning!$O50="Terminé","T",IF(Planning!$O50="En retard","R",IF(Planning!$J50="Oui","C","P")))),""))</f>
        <v/>
      </c>
      <c r="K50" s="34">
        <f>IF(OR(Planning!$C50="",Planning!$M50=""),"",IF(AND(Planning!$H50&lt;=K$7+4,Planning!$M50&gt;=K$7),IF(Planning!$G50=0,"◆",IF(Planning!$O50="Terminé","T",IF(Planning!$O50="En retard","R",IF(Planning!$J50="Oui","C","P")))),""))</f>
        <v/>
      </c>
      <c r="L50" s="34">
        <f>IF(OR(Planning!$C50="",Planning!$M50=""),"",IF(AND(Planning!$H50&lt;=L$7+4,Planning!$M50&gt;=L$7),IF(Planning!$G50=0,"◆",IF(Planning!$O50="Terminé","T",IF(Planning!$O50="En retard","R",IF(Planning!$J50="Oui","C","P")))),""))</f>
        <v/>
      </c>
      <c r="M50" s="34">
        <f>IF(OR(Planning!$C50="",Planning!$M50=""),"",IF(AND(Planning!$H50&lt;=M$7+4,Planning!$M50&gt;=M$7),IF(Planning!$G50=0,"◆",IF(Planning!$O50="Terminé","T",IF(Planning!$O50="En retard","R",IF(Planning!$J50="Oui","C","P")))),""))</f>
        <v/>
      </c>
      <c r="N50" s="34">
        <f>IF(OR(Planning!$C50="",Planning!$M50=""),"",IF(AND(Planning!$H50&lt;=N$7+4,Planning!$M50&gt;=N$7),IF(Planning!$G50=0,"◆",IF(Planning!$O50="Terminé","T",IF(Planning!$O50="En retard","R",IF(Planning!$J50="Oui","C","P")))),""))</f>
        <v/>
      </c>
      <c r="O50" s="34">
        <f>IF(OR(Planning!$C50="",Planning!$M50=""),"",IF(AND(Planning!$H50&lt;=O$7+4,Planning!$M50&gt;=O$7),IF(Planning!$G50=0,"◆",IF(Planning!$O50="Terminé","T",IF(Planning!$O50="En retard","R",IF(Planning!$J50="Oui","C","P")))),""))</f>
        <v/>
      </c>
      <c r="P50" s="34">
        <f>IF(OR(Planning!$C50="",Planning!$M50=""),"",IF(AND(Planning!$H50&lt;=P$7+4,Planning!$M50&gt;=P$7),IF(Planning!$G50=0,"◆",IF(Planning!$O50="Terminé","T",IF(Planning!$O50="En retard","R",IF(Planning!$J50="Oui","C","P")))),""))</f>
        <v/>
      </c>
      <c r="Q50" s="34">
        <f>IF(OR(Planning!$C50="",Planning!$M50=""),"",IF(AND(Planning!$H50&lt;=Q$7+4,Planning!$M50&gt;=Q$7),IF(Planning!$G50=0,"◆",IF(Planning!$O50="Terminé","T",IF(Planning!$O50="En retard","R",IF(Planning!$J50="Oui","C","P")))),""))</f>
        <v/>
      </c>
      <c r="R50" s="34">
        <f>IF(OR(Planning!$C50="",Planning!$M50=""),"",IF(AND(Planning!$H50&lt;=R$7+4,Planning!$M50&gt;=R$7),IF(Planning!$G50=0,"◆",IF(Planning!$O50="Terminé","T",IF(Planning!$O50="En retard","R",IF(Planning!$J50="Oui","C","P")))),""))</f>
        <v/>
      </c>
      <c r="S50" s="34">
        <f>IF(OR(Planning!$C50="",Planning!$M50=""),"",IF(AND(Planning!$H50&lt;=S$7+4,Planning!$M50&gt;=S$7),IF(Planning!$G50=0,"◆",IF(Planning!$O50="Terminé","T",IF(Planning!$O50="En retard","R",IF(Planning!$J50="Oui","C","P")))),""))</f>
        <v/>
      </c>
      <c r="T50" s="34">
        <f>IF(OR(Planning!$C50="",Planning!$M50=""),"",IF(AND(Planning!$H50&lt;=T$7+4,Planning!$M50&gt;=T$7),IF(Planning!$G50=0,"◆",IF(Planning!$O50="Terminé","T",IF(Planning!$O50="En retard","R",IF(Planning!$J50="Oui","C","P")))),""))</f>
        <v/>
      </c>
      <c r="U50" s="34">
        <f>IF(OR(Planning!$C50="",Planning!$M50=""),"",IF(AND(Planning!$H50&lt;=U$7+4,Planning!$M50&gt;=U$7),IF(Planning!$G50=0,"◆",IF(Planning!$O50="Terminé","T",IF(Planning!$O50="En retard","R",IF(Planning!$J50="Oui","C","P")))),""))</f>
        <v/>
      </c>
      <c r="V50" s="34">
        <f>IF(OR(Planning!$C50="",Planning!$M50=""),"",IF(AND(Planning!$H50&lt;=V$7+4,Planning!$M50&gt;=V$7),IF(Planning!$G50=0,"◆",IF(Planning!$O50="Terminé","T",IF(Planning!$O50="En retard","R",IF(Planning!$J50="Oui","C","P")))),""))</f>
        <v/>
      </c>
      <c r="W50" s="34">
        <f>IF(OR(Planning!$C50="",Planning!$M50=""),"",IF(AND(Planning!$H50&lt;=W$7+4,Planning!$M50&gt;=W$7),IF(Planning!$G50=0,"◆",IF(Planning!$O50="Terminé","T",IF(Planning!$O50="En retard","R",IF(Planning!$J50="Oui","C","P")))),""))</f>
        <v/>
      </c>
      <c r="X50" s="34">
        <f>IF(OR(Planning!$C50="",Planning!$M50=""),"",IF(AND(Planning!$H50&lt;=X$7+4,Planning!$M50&gt;=X$7),IF(Planning!$G50=0,"◆",IF(Planning!$O50="Terminé","T",IF(Planning!$O50="En retard","R",IF(Planning!$J50="Oui","C","P")))),""))</f>
        <v/>
      </c>
      <c r="Y50" s="34">
        <f>IF(OR(Planning!$C50="",Planning!$M50=""),"",IF(AND(Planning!$H50&lt;=Y$7+4,Planning!$M50&gt;=Y$7),IF(Planning!$G50=0,"◆",IF(Planning!$O50="Terminé","T",IF(Planning!$O50="En retard","R",IF(Planning!$J50="Oui","C","P")))),""))</f>
        <v/>
      </c>
      <c r="Z50" s="34">
        <f>IF(OR(Planning!$C50="",Planning!$M50=""),"",IF(AND(Planning!$H50&lt;=Z$7+4,Planning!$M50&gt;=Z$7),IF(Planning!$G50=0,"◆",IF(Planning!$O50="Terminé","T",IF(Planning!$O50="En retard","R",IF(Planning!$J50="Oui","C","P")))),""))</f>
        <v/>
      </c>
      <c r="AA50" s="34">
        <f>IF(OR(Planning!$C50="",Planning!$M50=""),"",IF(AND(Planning!$H50&lt;=AA$7+4,Planning!$M50&gt;=AA$7),IF(Planning!$G50=0,"◆",IF(Planning!$O50="Terminé","T",IF(Planning!$O50="En retard","R",IF(Planning!$J50="Oui","C","P")))),""))</f>
        <v/>
      </c>
      <c r="AB50" s="34">
        <f>IF(OR(Planning!$C50="",Planning!$M50=""),"",IF(AND(Planning!$H50&lt;=AB$7+4,Planning!$M50&gt;=AB$7),IF(Planning!$G50=0,"◆",IF(Planning!$O50="Terminé","T",IF(Planning!$O50="En retard","R",IF(Planning!$J50="Oui","C","P")))),""))</f>
        <v/>
      </c>
      <c r="AC50" s="34">
        <f>IF(OR(Planning!$C50="",Planning!$M50=""),"",IF(AND(Planning!$H50&lt;=AC$7+4,Planning!$M50&gt;=AC$7),IF(Planning!$G50=0,"◆",IF(Planning!$O50="Terminé","T",IF(Planning!$O50="En retard","R",IF(Planning!$J50="Oui","C","P")))),""))</f>
        <v/>
      </c>
      <c r="AD50" s="34">
        <f>IF(OR(Planning!$C50="",Planning!$M50=""),"",IF(AND(Planning!$H50&lt;=AD$7+4,Planning!$M50&gt;=AD$7),IF(Planning!$G50=0,"◆",IF(Planning!$O50="Terminé","T",IF(Planning!$O50="En retard","R",IF(Planning!$J50="Oui","C","P")))),""))</f>
        <v/>
      </c>
      <c r="AE50" s="34">
        <f>IF(OR(Planning!$C50="",Planning!$M50=""),"",IF(AND(Planning!$H50&lt;=AE$7+4,Planning!$M50&gt;=AE$7),IF(Planning!$G50=0,"◆",IF(Planning!$O50="Terminé","T",IF(Planning!$O50="En retard","R",IF(Planning!$J50="Oui","C","P")))),""))</f>
        <v/>
      </c>
      <c r="AF50" s="34">
        <f>IF(OR(Planning!$C50="",Planning!$M50=""),"",IF(AND(Planning!$H50&lt;=AF$7+4,Planning!$M50&gt;=AF$7),IF(Planning!$G50=0,"◆",IF(Planning!$O50="Terminé","T",IF(Planning!$O50="En retard","R",IF(Planning!$J50="Oui","C","P")))),""))</f>
        <v/>
      </c>
      <c r="AG50" s="34">
        <f>IF(OR(Planning!$C50="",Planning!$M50=""),"",IF(AND(Planning!$H50&lt;=AG$7+4,Planning!$M50&gt;=AG$7),IF(Planning!$G50=0,"◆",IF(Planning!$O50="Terminé","T",IF(Planning!$O50="En retard","R",IF(Planning!$J50="Oui","C","P")))),""))</f>
        <v/>
      </c>
      <c r="AH50" s="34">
        <f>IF(OR(Planning!$C50="",Planning!$M50=""),"",IF(AND(Planning!$H50&lt;=AH$7+4,Planning!$M50&gt;=AH$7),IF(Planning!$G50=0,"◆",IF(Planning!$O50="Terminé","T",IF(Planning!$O50="En retard","R",IF(Planning!$J50="Oui","C","P")))),""))</f>
        <v/>
      </c>
      <c r="AI50" s="34">
        <f>IF(OR(Planning!$C50="",Planning!$M50=""),"",IF(AND(Planning!$H50&lt;=AI$7+4,Planning!$M50&gt;=AI$7),IF(Planning!$G50=0,"◆",IF(Planning!$O50="Terminé","T",IF(Planning!$O50="En retard","R",IF(Planning!$J50="Oui","C","P")))),""))</f>
        <v/>
      </c>
      <c r="AJ50" s="34">
        <f>IF(OR(Planning!$C50="",Planning!$M50=""),"",IF(AND(Planning!$H50&lt;=AJ$7+4,Planning!$M50&gt;=AJ$7),IF(Planning!$G50=0,"◆",IF(Planning!$O50="Terminé","T",IF(Planning!$O50="En retard","R",IF(Planning!$J50="Oui","C","P")))),""))</f>
        <v/>
      </c>
      <c r="AK50" s="34">
        <f>IF(OR(Planning!$C50="",Planning!$M50=""),"",IF(AND(Planning!$H50&lt;=AK$7+4,Planning!$M50&gt;=AK$7),IF(Planning!$G50=0,"◆",IF(Planning!$O50="Terminé","T",IF(Planning!$O50="En retard","R",IF(Planning!$J50="Oui","C","P")))),""))</f>
        <v/>
      </c>
      <c r="AL50" s="34">
        <f>IF(OR(Planning!$C50="",Planning!$M50=""),"",IF(AND(Planning!$H50&lt;=AL$7+4,Planning!$M50&gt;=AL$7),IF(Planning!$G50=0,"◆",IF(Planning!$O50="Terminé","T",IF(Planning!$O50="En retard","R",IF(Planning!$J50="Oui","C","P")))),""))</f>
        <v/>
      </c>
      <c r="AM50" s="34">
        <f>IF(OR(Planning!$C50="",Planning!$M50=""),"",IF(AND(Planning!$H50&lt;=AM$7+4,Planning!$M50&gt;=AM$7),IF(Planning!$G50=0,"◆",IF(Planning!$O50="Terminé","T",IF(Planning!$O50="En retard","R",IF(Planning!$J50="Oui","C","P")))),""))</f>
        <v/>
      </c>
      <c r="AN50" s="34">
        <f>IF(OR(Planning!$C50="",Planning!$M50=""),"",IF(AND(Planning!$H50&lt;=AN$7+4,Planning!$M50&gt;=AN$7),IF(Planning!$G50=0,"◆",IF(Planning!$O50="Terminé","T",IF(Planning!$O50="En retard","R",IF(Planning!$J50="Oui","C","P")))),""))</f>
        <v/>
      </c>
      <c r="AO50" s="34">
        <f>IF(OR(Planning!$C50="",Planning!$M50=""),"",IF(AND(Planning!$H50&lt;=AO$7+4,Planning!$M50&gt;=AO$7),IF(Planning!$G50=0,"◆",IF(Planning!$O50="Terminé","T",IF(Planning!$O50="En retard","R",IF(Planning!$J50="Oui","C","P")))),""))</f>
        <v/>
      </c>
      <c r="AP50" s="34">
        <f>IF(OR(Planning!$C50="",Planning!$M50=""),"",IF(AND(Planning!$H50&lt;=AP$7+4,Planning!$M50&gt;=AP$7),IF(Planning!$G50=0,"◆",IF(Planning!$O50="Terminé","T",IF(Planning!$O50="En retard","R",IF(Planning!$J50="Oui","C","P")))),""))</f>
        <v/>
      </c>
      <c r="AQ50" s="34">
        <f>IF(OR(Planning!$C50="",Planning!$M50=""),"",IF(AND(Planning!$H50&lt;=AQ$7+4,Planning!$M50&gt;=AQ$7),IF(Planning!$G50=0,"◆",IF(Planning!$O50="Terminé","T",IF(Planning!$O50="En retard","R",IF(Planning!$J50="Oui","C","P")))),""))</f>
        <v/>
      </c>
    </row>
    <row r="51">
      <c r="A51" s="33">
        <f>IF(Planning!$C51="","",Planning!A51)</f>
        <v/>
      </c>
      <c r="B51" s="33">
        <f>IF(Planning!$C51="","",Planning!C51)</f>
        <v/>
      </c>
      <c r="C51" s="33">
        <f>IF(Planning!$C51="","",Planning!D51)</f>
        <v/>
      </c>
      <c r="D51" s="34">
        <f>IF(OR(Planning!$C51="",Planning!$M51=""),"",IF(AND(Planning!$H51&lt;=D$7+4,Planning!$M51&gt;=D$7),IF(Planning!$G51=0,"◆",IF(Planning!$O51="Terminé","T",IF(Planning!$O51="En retard","R",IF(Planning!$J51="Oui","C","P")))),""))</f>
        <v/>
      </c>
      <c r="E51" s="34">
        <f>IF(OR(Planning!$C51="",Planning!$M51=""),"",IF(AND(Planning!$H51&lt;=E$7+4,Planning!$M51&gt;=E$7),IF(Planning!$G51=0,"◆",IF(Planning!$O51="Terminé","T",IF(Planning!$O51="En retard","R",IF(Planning!$J51="Oui","C","P")))),""))</f>
        <v/>
      </c>
      <c r="F51" s="34">
        <f>IF(OR(Planning!$C51="",Planning!$M51=""),"",IF(AND(Planning!$H51&lt;=F$7+4,Planning!$M51&gt;=F$7),IF(Planning!$G51=0,"◆",IF(Planning!$O51="Terminé","T",IF(Planning!$O51="En retard","R",IF(Planning!$J51="Oui","C","P")))),""))</f>
        <v/>
      </c>
      <c r="G51" s="34">
        <f>IF(OR(Planning!$C51="",Planning!$M51=""),"",IF(AND(Planning!$H51&lt;=G$7+4,Planning!$M51&gt;=G$7),IF(Planning!$G51=0,"◆",IF(Planning!$O51="Terminé","T",IF(Planning!$O51="En retard","R",IF(Planning!$J51="Oui","C","P")))),""))</f>
        <v/>
      </c>
      <c r="H51" s="34">
        <f>IF(OR(Planning!$C51="",Planning!$M51=""),"",IF(AND(Planning!$H51&lt;=H$7+4,Planning!$M51&gt;=H$7),IF(Planning!$G51=0,"◆",IF(Planning!$O51="Terminé","T",IF(Planning!$O51="En retard","R",IF(Planning!$J51="Oui","C","P")))),""))</f>
        <v/>
      </c>
      <c r="I51" s="34">
        <f>IF(OR(Planning!$C51="",Planning!$M51=""),"",IF(AND(Planning!$H51&lt;=I$7+4,Planning!$M51&gt;=I$7),IF(Planning!$G51=0,"◆",IF(Planning!$O51="Terminé","T",IF(Planning!$O51="En retard","R",IF(Planning!$J51="Oui","C","P")))),""))</f>
        <v/>
      </c>
      <c r="J51" s="34">
        <f>IF(OR(Planning!$C51="",Planning!$M51=""),"",IF(AND(Planning!$H51&lt;=J$7+4,Planning!$M51&gt;=J$7),IF(Planning!$G51=0,"◆",IF(Planning!$O51="Terminé","T",IF(Planning!$O51="En retard","R",IF(Planning!$J51="Oui","C","P")))),""))</f>
        <v/>
      </c>
      <c r="K51" s="34">
        <f>IF(OR(Planning!$C51="",Planning!$M51=""),"",IF(AND(Planning!$H51&lt;=K$7+4,Planning!$M51&gt;=K$7),IF(Planning!$G51=0,"◆",IF(Planning!$O51="Terminé","T",IF(Planning!$O51="En retard","R",IF(Planning!$J51="Oui","C","P")))),""))</f>
        <v/>
      </c>
      <c r="L51" s="34">
        <f>IF(OR(Planning!$C51="",Planning!$M51=""),"",IF(AND(Planning!$H51&lt;=L$7+4,Planning!$M51&gt;=L$7),IF(Planning!$G51=0,"◆",IF(Planning!$O51="Terminé","T",IF(Planning!$O51="En retard","R",IF(Planning!$J51="Oui","C","P")))),""))</f>
        <v/>
      </c>
      <c r="M51" s="34">
        <f>IF(OR(Planning!$C51="",Planning!$M51=""),"",IF(AND(Planning!$H51&lt;=M$7+4,Planning!$M51&gt;=M$7),IF(Planning!$G51=0,"◆",IF(Planning!$O51="Terminé","T",IF(Planning!$O51="En retard","R",IF(Planning!$J51="Oui","C","P")))),""))</f>
        <v/>
      </c>
      <c r="N51" s="34">
        <f>IF(OR(Planning!$C51="",Planning!$M51=""),"",IF(AND(Planning!$H51&lt;=N$7+4,Planning!$M51&gt;=N$7),IF(Planning!$G51=0,"◆",IF(Planning!$O51="Terminé","T",IF(Planning!$O51="En retard","R",IF(Planning!$J51="Oui","C","P")))),""))</f>
        <v/>
      </c>
      <c r="O51" s="34">
        <f>IF(OR(Planning!$C51="",Planning!$M51=""),"",IF(AND(Planning!$H51&lt;=O$7+4,Planning!$M51&gt;=O$7),IF(Planning!$G51=0,"◆",IF(Planning!$O51="Terminé","T",IF(Planning!$O51="En retard","R",IF(Planning!$J51="Oui","C","P")))),""))</f>
        <v/>
      </c>
      <c r="P51" s="34">
        <f>IF(OR(Planning!$C51="",Planning!$M51=""),"",IF(AND(Planning!$H51&lt;=P$7+4,Planning!$M51&gt;=P$7),IF(Planning!$G51=0,"◆",IF(Planning!$O51="Terminé","T",IF(Planning!$O51="En retard","R",IF(Planning!$J51="Oui","C","P")))),""))</f>
        <v/>
      </c>
      <c r="Q51" s="34">
        <f>IF(OR(Planning!$C51="",Planning!$M51=""),"",IF(AND(Planning!$H51&lt;=Q$7+4,Planning!$M51&gt;=Q$7),IF(Planning!$G51=0,"◆",IF(Planning!$O51="Terminé","T",IF(Planning!$O51="En retard","R",IF(Planning!$J51="Oui","C","P")))),""))</f>
        <v/>
      </c>
      <c r="R51" s="34">
        <f>IF(OR(Planning!$C51="",Planning!$M51=""),"",IF(AND(Planning!$H51&lt;=R$7+4,Planning!$M51&gt;=R$7),IF(Planning!$G51=0,"◆",IF(Planning!$O51="Terminé","T",IF(Planning!$O51="En retard","R",IF(Planning!$J51="Oui","C","P")))),""))</f>
        <v/>
      </c>
      <c r="S51" s="34">
        <f>IF(OR(Planning!$C51="",Planning!$M51=""),"",IF(AND(Planning!$H51&lt;=S$7+4,Planning!$M51&gt;=S$7),IF(Planning!$G51=0,"◆",IF(Planning!$O51="Terminé","T",IF(Planning!$O51="En retard","R",IF(Planning!$J51="Oui","C","P")))),""))</f>
        <v/>
      </c>
      <c r="T51" s="34">
        <f>IF(OR(Planning!$C51="",Planning!$M51=""),"",IF(AND(Planning!$H51&lt;=T$7+4,Planning!$M51&gt;=T$7),IF(Planning!$G51=0,"◆",IF(Planning!$O51="Terminé","T",IF(Planning!$O51="En retard","R",IF(Planning!$J51="Oui","C","P")))),""))</f>
        <v/>
      </c>
      <c r="U51" s="34">
        <f>IF(OR(Planning!$C51="",Planning!$M51=""),"",IF(AND(Planning!$H51&lt;=U$7+4,Planning!$M51&gt;=U$7),IF(Planning!$G51=0,"◆",IF(Planning!$O51="Terminé","T",IF(Planning!$O51="En retard","R",IF(Planning!$J51="Oui","C","P")))),""))</f>
        <v/>
      </c>
      <c r="V51" s="34">
        <f>IF(OR(Planning!$C51="",Planning!$M51=""),"",IF(AND(Planning!$H51&lt;=V$7+4,Planning!$M51&gt;=V$7),IF(Planning!$G51=0,"◆",IF(Planning!$O51="Terminé","T",IF(Planning!$O51="En retard","R",IF(Planning!$J51="Oui","C","P")))),""))</f>
        <v/>
      </c>
      <c r="W51" s="34">
        <f>IF(OR(Planning!$C51="",Planning!$M51=""),"",IF(AND(Planning!$H51&lt;=W$7+4,Planning!$M51&gt;=W$7),IF(Planning!$G51=0,"◆",IF(Planning!$O51="Terminé","T",IF(Planning!$O51="En retard","R",IF(Planning!$J51="Oui","C","P")))),""))</f>
        <v/>
      </c>
      <c r="X51" s="34">
        <f>IF(OR(Planning!$C51="",Planning!$M51=""),"",IF(AND(Planning!$H51&lt;=X$7+4,Planning!$M51&gt;=X$7),IF(Planning!$G51=0,"◆",IF(Planning!$O51="Terminé","T",IF(Planning!$O51="En retard","R",IF(Planning!$J51="Oui","C","P")))),""))</f>
        <v/>
      </c>
      <c r="Y51" s="34">
        <f>IF(OR(Planning!$C51="",Planning!$M51=""),"",IF(AND(Planning!$H51&lt;=Y$7+4,Planning!$M51&gt;=Y$7),IF(Planning!$G51=0,"◆",IF(Planning!$O51="Terminé","T",IF(Planning!$O51="En retard","R",IF(Planning!$J51="Oui","C","P")))),""))</f>
        <v/>
      </c>
      <c r="Z51" s="34">
        <f>IF(OR(Planning!$C51="",Planning!$M51=""),"",IF(AND(Planning!$H51&lt;=Z$7+4,Planning!$M51&gt;=Z$7),IF(Planning!$G51=0,"◆",IF(Planning!$O51="Terminé","T",IF(Planning!$O51="En retard","R",IF(Planning!$J51="Oui","C","P")))),""))</f>
        <v/>
      </c>
      <c r="AA51" s="34">
        <f>IF(OR(Planning!$C51="",Planning!$M51=""),"",IF(AND(Planning!$H51&lt;=AA$7+4,Planning!$M51&gt;=AA$7),IF(Planning!$G51=0,"◆",IF(Planning!$O51="Terminé","T",IF(Planning!$O51="En retard","R",IF(Planning!$J51="Oui","C","P")))),""))</f>
        <v/>
      </c>
      <c r="AB51" s="34">
        <f>IF(OR(Planning!$C51="",Planning!$M51=""),"",IF(AND(Planning!$H51&lt;=AB$7+4,Planning!$M51&gt;=AB$7),IF(Planning!$G51=0,"◆",IF(Planning!$O51="Terminé","T",IF(Planning!$O51="En retard","R",IF(Planning!$J51="Oui","C","P")))),""))</f>
        <v/>
      </c>
      <c r="AC51" s="34">
        <f>IF(OR(Planning!$C51="",Planning!$M51=""),"",IF(AND(Planning!$H51&lt;=AC$7+4,Planning!$M51&gt;=AC$7),IF(Planning!$G51=0,"◆",IF(Planning!$O51="Terminé","T",IF(Planning!$O51="En retard","R",IF(Planning!$J51="Oui","C","P")))),""))</f>
        <v/>
      </c>
      <c r="AD51" s="34">
        <f>IF(OR(Planning!$C51="",Planning!$M51=""),"",IF(AND(Planning!$H51&lt;=AD$7+4,Planning!$M51&gt;=AD$7),IF(Planning!$G51=0,"◆",IF(Planning!$O51="Terminé","T",IF(Planning!$O51="En retard","R",IF(Planning!$J51="Oui","C","P")))),""))</f>
        <v/>
      </c>
      <c r="AE51" s="34">
        <f>IF(OR(Planning!$C51="",Planning!$M51=""),"",IF(AND(Planning!$H51&lt;=AE$7+4,Planning!$M51&gt;=AE$7),IF(Planning!$G51=0,"◆",IF(Planning!$O51="Terminé","T",IF(Planning!$O51="En retard","R",IF(Planning!$J51="Oui","C","P")))),""))</f>
        <v/>
      </c>
      <c r="AF51" s="34">
        <f>IF(OR(Planning!$C51="",Planning!$M51=""),"",IF(AND(Planning!$H51&lt;=AF$7+4,Planning!$M51&gt;=AF$7),IF(Planning!$G51=0,"◆",IF(Planning!$O51="Terminé","T",IF(Planning!$O51="En retard","R",IF(Planning!$J51="Oui","C","P")))),""))</f>
        <v/>
      </c>
      <c r="AG51" s="34">
        <f>IF(OR(Planning!$C51="",Planning!$M51=""),"",IF(AND(Planning!$H51&lt;=AG$7+4,Planning!$M51&gt;=AG$7),IF(Planning!$G51=0,"◆",IF(Planning!$O51="Terminé","T",IF(Planning!$O51="En retard","R",IF(Planning!$J51="Oui","C","P")))),""))</f>
        <v/>
      </c>
      <c r="AH51" s="34">
        <f>IF(OR(Planning!$C51="",Planning!$M51=""),"",IF(AND(Planning!$H51&lt;=AH$7+4,Planning!$M51&gt;=AH$7),IF(Planning!$G51=0,"◆",IF(Planning!$O51="Terminé","T",IF(Planning!$O51="En retard","R",IF(Planning!$J51="Oui","C","P")))),""))</f>
        <v/>
      </c>
      <c r="AI51" s="34">
        <f>IF(OR(Planning!$C51="",Planning!$M51=""),"",IF(AND(Planning!$H51&lt;=AI$7+4,Planning!$M51&gt;=AI$7),IF(Planning!$G51=0,"◆",IF(Planning!$O51="Terminé","T",IF(Planning!$O51="En retard","R",IF(Planning!$J51="Oui","C","P")))),""))</f>
        <v/>
      </c>
      <c r="AJ51" s="34">
        <f>IF(OR(Planning!$C51="",Planning!$M51=""),"",IF(AND(Planning!$H51&lt;=AJ$7+4,Planning!$M51&gt;=AJ$7),IF(Planning!$G51=0,"◆",IF(Planning!$O51="Terminé","T",IF(Planning!$O51="En retard","R",IF(Planning!$J51="Oui","C","P")))),""))</f>
        <v/>
      </c>
      <c r="AK51" s="34">
        <f>IF(OR(Planning!$C51="",Planning!$M51=""),"",IF(AND(Planning!$H51&lt;=AK$7+4,Planning!$M51&gt;=AK$7),IF(Planning!$G51=0,"◆",IF(Planning!$O51="Terminé","T",IF(Planning!$O51="En retard","R",IF(Planning!$J51="Oui","C","P")))),""))</f>
        <v/>
      </c>
      <c r="AL51" s="34">
        <f>IF(OR(Planning!$C51="",Planning!$M51=""),"",IF(AND(Planning!$H51&lt;=AL$7+4,Planning!$M51&gt;=AL$7),IF(Planning!$G51=0,"◆",IF(Planning!$O51="Terminé","T",IF(Planning!$O51="En retard","R",IF(Planning!$J51="Oui","C","P")))),""))</f>
        <v/>
      </c>
      <c r="AM51" s="34">
        <f>IF(OR(Planning!$C51="",Planning!$M51=""),"",IF(AND(Planning!$H51&lt;=AM$7+4,Planning!$M51&gt;=AM$7),IF(Planning!$G51=0,"◆",IF(Planning!$O51="Terminé","T",IF(Planning!$O51="En retard","R",IF(Planning!$J51="Oui","C","P")))),""))</f>
        <v/>
      </c>
      <c r="AN51" s="34">
        <f>IF(OR(Planning!$C51="",Planning!$M51=""),"",IF(AND(Planning!$H51&lt;=AN$7+4,Planning!$M51&gt;=AN$7),IF(Planning!$G51=0,"◆",IF(Planning!$O51="Terminé","T",IF(Planning!$O51="En retard","R",IF(Planning!$J51="Oui","C","P")))),""))</f>
        <v/>
      </c>
      <c r="AO51" s="34">
        <f>IF(OR(Planning!$C51="",Planning!$M51=""),"",IF(AND(Planning!$H51&lt;=AO$7+4,Planning!$M51&gt;=AO$7),IF(Planning!$G51=0,"◆",IF(Planning!$O51="Terminé","T",IF(Planning!$O51="En retard","R",IF(Planning!$J51="Oui","C","P")))),""))</f>
        <v/>
      </c>
      <c r="AP51" s="34">
        <f>IF(OR(Planning!$C51="",Planning!$M51=""),"",IF(AND(Planning!$H51&lt;=AP$7+4,Planning!$M51&gt;=AP$7),IF(Planning!$G51=0,"◆",IF(Planning!$O51="Terminé","T",IF(Planning!$O51="En retard","R",IF(Planning!$J51="Oui","C","P")))),""))</f>
        <v/>
      </c>
      <c r="AQ51" s="34">
        <f>IF(OR(Planning!$C51="",Planning!$M51=""),"",IF(AND(Planning!$H51&lt;=AQ$7+4,Planning!$M51&gt;=AQ$7),IF(Planning!$G51=0,"◆",IF(Planning!$O51="Terminé","T",IF(Planning!$O51="En retard","R",IF(Planning!$J51="Oui","C","P")))),""))</f>
        <v/>
      </c>
    </row>
    <row r="52">
      <c r="A52" s="33">
        <f>IF(Planning!$C52="","",Planning!A52)</f>
        <v/>
      </c>
      <c r="B52" s="33">
        <f>IF(Planning!$C52="","",Planning!C52)</f>
        <v/>
      </c>
      <c r="C52" s="33">
        <f>IF(Planning!$C52="","",Planning!D52)</f>
        <v/>
      </c>
      <c r="D52" s="34">
        <f>IF(OR(Planning!$C52="",Planning!$M52=""),"",IF(AND(Planning!$H52&lt;=D$7+4,Planning!$M52&gt;=D$7),IF(Planning!$G52=0,"◆",IF(Planning!$O52="Terminé","T",IF(Planning!$O52="En retard","R",IF(Planning!$J52="Oui","C","P")))),""))</f>
        <v/>
      </c>
      <c r="E52" s="34">
        <f>IF(OR(Planning!$C52="",Planning!$M52=""),"",IF(AND(Planning!$H52&lt;=E$7+4,Planning!$M52&gt;=E$7),IF(Planning!$G52=0,"◆",IF(Planning!$O52="Terminé","T",IF(Planning!$O52="En retard","R",IF(Planning!$J52="Oui","C","P")))),""))</f>
        <v/>
      </c>
      <c r="F52" s="34">
        <f>IF(OR(Planning!$C52="",Planning!$M52=""),"",IF(AND(Planning!$H52&lt;=F$7+4,Planning!$M52&gt;=F$7),IF(Planning!$G52=0,"◆",IF(Planning!$O52="Terminé","T",IF(Planning!$O52="En retard","R",IF(Planning!$J52="Oui","C","P")))),""))</f>
        <v/>
      </c>
      <c r="G52" s="34">
        <f>IF(OR(Planning!$C52="",Planning!$M52=""),"",IF(AND(Planning!$H52&lt;=G$7+4,Planning!$M52&gt;=G$7),IF(Planning!$G52=0,"◆",IF(Planning!$O52="Terminé","T",IF(Planning!$O52="En retard","R",IF(Planning!$J52="Oui","C","P")))),""))</f>
        <v/>
      </c>
      <c r="H52" s="34">
        <f>IF(OR(Planning!$C52="",Planning!$M52=""),"",IF(AND(Planning!$H52&lt;=H$7+4,Planning!$M52&gt;=H$7),IF(Planning!$G52=0,"◆",IF(Planning!$O52="Terminé","T",IF(Planning!$O52="En retard","R",IF(Planning!$J52="Oui","C","P")))),""))</f>
        <v/>
      </c>
      <c r="I52" s="34">
        <f>IF(OR(Planning!$C52="",Planning!$M52=""),"",IF(AND(Planning!$H52&lt;=I$7+4,Planning!$M52&gt;=I$7),IF(Planning!$G52=0,"◆",IF(Planning!$O52="Terminé","T",IF(Planning!$O52="En retard","R",IF(Planning!$J52="Oui","C","P")))),""))</f>
        <v/>
      </c>
      <c r="J52" s="34">
        <f>IF(OR(Planning!$C52="",Planning!$M52=""),"",IF(AND(Planning!$H52&lt;=J$7+4,Planning!$M52&gt;=J$7),IF(Planning!$G52=0,"◆",IF(Planning!$O52="Terminé","T",IF(Planning!$O52="En retard","R",IF(Planning!$J52="Oui","C","P")))),""))</f>
        <v/>
      </c>
      <c r="K52" s="34">
        <f>IF(OR(Planning!$C52="",Planning!$M52=""),"",IF(AND(Planning!$H52&lt;=K$7+4,Planning!$M52&gt;=K$7),IF(Planning!$G52=0,"◆",IF(Planning!$O52="Terminé","T",IF(Planning!$O52="En retard","R",IF(Planning!$J52="Oui","C","P")))),""))</f>
        <v/>
      </c>
      <c r="L52" s="34">
        <f>IF(OR(Planning!$C52="",Planning!$M52=""),"",IF(AND(Planning!$H52&lt;=L$7+4,Planning!$M52&gt;=L$7),IF(Planning!$G52=0,"◆",IF(Planning!$O52="Terminé","T",IF(Planning!$O52="En retard","R",IF(Planning!$J52="Oui","C","P")))),""))</f>
        <v/>
      </c>
      <c r="M52" s="34">
        <f>IF(OR(Planning!$C52="",Planning!$M52=""),"",IF(AND(Planning!$H52&lt;=M$7+4,Planning!$M52&gt;=M$7),IF(Planning!$G52=0,"◆",IF(Planning!$O52="Terminé","T",IF(Planning!$O52="En retard","R",IF(Planning!$J52="Oui","C","P")))),""))</f>
        <v/>
      </c>
      <c r="N52" s="34">
        <f>IF(OR(Planning!$C52="",Planning!$M52=""),"",IF(AND(Planning!$H52&lt;=N$7+4,Planning!$M52&gt;=N$7),IF(Planning!$G52=0,"◆",IF(Planning!$O52="Terminé","T",IF(Planning!$O52="En retard","R",IF(Planning!$J52="Oui","C","P")))),""))</f>
        <v/>
      </c>
      <c r="O52" s="34">
        <f>IF(OR(Planning!$C52="",Planning!$M52=""),"",IF(AND(Planning!$H52&lt;=O$7+4,Planning!$M52&gt;=O$7),IF(Planning!$G52=0,"◆",IF(Planning!$O52="Terminé","T",IF(Planning!$O52="En retard","R",IF(Planning!$J52="Oui","C","P")))),""))</f>
        <v/>
      </c>
      <c r="P52" s="34">
        <f>IF(OR(Planning!$C52="",Planning!$M52=""),"",IF(AND(Planning!$H52&lt;=P$7+4,Planning!$M52&gt;=P$7),IF(Planning!$G52=0,"◆",IF(Planning!$O52="Terminé","T",IF(Planning!$O52="En retard","R",IF(Planning!$J52="Oui","C","P")))),""))</f>
        <v/>
      </c>
      <c r="Q52" s="34">
        <f>IF(OR(Planning!$C52="",Planning!$M52=""),"",IF(AND(Planning!$H52&lt;=Q$7+4,Planning!$M52&gt;=Q$7),IF(Planning!$G52=0,"◆",IF(Planning!$O52="Terminé","T",IF(Planning!$O52="En retard","R",IF(Planning!$J52="Oui","C","P")))),""))</f>
        <v/>
      </c>
      <c r="R52" s="34">
        <f>IF(OR(Planning!$C52="",Planning!$M52=""),"",IF(AND(Planning!$H52&lt;=R$7+4,Planning!$M52&gt;=R$7),IF(Planning!$G52=0,"◆",IF(Planning!$O52="Terminé","T",IF(Planning!$O52="En retard","R",IF(Planning!$J52="Oui","C","P")))),""))</f>
        <v/>
      </c>
      <c r="S52" s="34">
        <f>IF(OR(Planning!$C52="",Planning!$M52=""),"",IF(AND(Planning!$H52&lt;=S$7+4,Planning!$M52&gt;=S$7),IF(Planning!$G52=0,"◆",IF(Planning!$O52="Terminé","T",IF(Planning!$O52="En retard","R",IF(Planning!$J52="Oui","C","P")))),""))</f>
        <v/>
      </c>
      <c r="T52" s="34">
        <f>IF(OR(Planning!$C52="",Planning!$M52=""),"",IF(AND(Planning!$H52&lt;=T$7+4,Planning!$M52&gt;=T$7),IF(Planning!$G52=0,"◆",IF(Planning!$O52="Terminé","T",IF(Planning!$O52="En retard","R",IF(Planning!$J52="Oui","C","P")))),""))</f>
        <v/>
      </c>
      <c r="U52" s="34">
        <f>IF(OR(Planning!$C52="",Planning!$M52=""),"",IF(AND(Planning!$H52&lt;=U$7+4,Planning!$M52&gt;=U$7),IF(Planning!$G52=0,"◆",IF(Planning!$O52="Terminé","T",IF(Planning!$O52="En retard","R",IF(Planning!$J52="Oui","C","P")))),""))</f>
        <v/>
      </c>
      <c r="V52" s="34">
        <f>IF(OR(Planning!$C52="",Planning!$M52=""),"",IF(AND(Planning!$H52&lt;=V$7+4,Planning!$M52&gt;=V$7),IF(Planning!$G52=0,"◆",IF(Planning!$O52="Terminé","T",IF(Planning!$O52="En retard","R",IF(Planning!$J52="Oui","C","P")))),""))</f>
        <v/>
      </c>
      <c r="W52" s="34">
        <f>IF(OR(Planning!$C52="",Planning!$M52=""),"",IF(AND(Planning!$H52&lt;=W$7+4,Planning!$M52&gt;=W$7),IF(Planning!$G52=0,"◆",IF(Planning!$O52="Terminé","T",IF(Planning!$O52="En retard","R",IF(Planning!$J52="Oui","C","P")))),""))</f>
        <v/>
      </c>
      <c r="X52" s="34">
        <f>IF(OR(Planning!$C52="",Planning!$M52=""),"",IF(AND(Planning!$H52&lt;=X$7+4,Planning!$M52&gt;=X$7),IF(Planning!$G52=0,"◆",IF(Planning!$O52="Terminé","T",IF(Planning!$O52="En retard","R",IF(Planning!$J52="Oui","C","P")))),""))</f>
        <v/>
      </c>
      <c r="Y52" s="34">
        <f>IF(OR(Planning!$C52="",Planning!$M52=""),"",IF(AND(Planning!$H52&lt;=Y$7+4,Planning!$M52&gt;=Y$7),IF(Planning!$G52=0,"◆",IF(Planning!$O52="Terminé","T",IF(Planning!$O52="En retard","R",IF(Planning!$J52="Oui","C","P")))),""))</f>
        <v/>
      </c>
      <c r="Z52" s="34">
        <f>IF(OR(Planning!$C52="",Planning!$M52=""),"",IF(AND(Planning!$H52&lt;=Z$7+4,Planning!$M52&gt;=Z$7),IF(Planning!$G52=0,"◆",IF(Planning!$O52="Terminé","T",IF(Planning!$O52="En retard","R",IF(Planning!$J52="Oui","C","P")))),""))</f>
        <v/>
      </c>
      <c r="AA52" s="34">
        <f>IF(OR(Planning!$C52="",Planning!$M52=""),"",IF(AND(Planning!$H52&lt;=AA$7+4,Planning!$M52&gt;=AA$7),IF(Planning!$G52=0,"◆",IF(Planning!$O52="Terminé","T",IF(Planning!$O52="En retard","R",IF(Planning!$J52="Oui","C","P")))),""))</f>
        <v/>
      </c>
      <c r="AB52" s="34">
        <f>IF(OR(Planning!$C52="",Planning!$M52=""),"",IF(AND(Planning!$H52&lt;=AB$7+4,Planning!$M52&gt;=AB$7),IF(Planning!$G52=0,"◆",IF(Planning!$O52="Terminé","T",IF(Planning!$O52="En retard","R",IF(Planning!$J52="Oui","C","P")))),""))</f>
        <v/>
      </c>
      <c r="AC52" s="34">
        <f>IF(OR(Planning!$C52="",Planning!$M52=""),"",IF(AND(Planning!$H52&lt;=AC$7+4,Planning!$M52&gt;=AC$7),IF(Planning!$G52=0,"◆",IF(Planning!$O52="Terminé","T",IF(Planning!$O52="En retard","R",IF(Planning!$J52="Oui","C","P")))),""))</f>
        <v/>
      </c>
      <c r="AD52" s="34">
        <f>IF(OR(Planning!$C52="",Planning!$M52=""),"",IF(AND(Planning!$H52&lt;=AD$7+4,Planning!$M52&gt;=AD$7),IF(Planning!$G52=0,"◆",IF(Planning!$O52="Terminé","T",IF(Planning!$O52="En retard","R",IF(Planning!$J52="Oui","C","P")))),""))</f>
        <v/>
      </c>
      <c r="AE52" s="34">
        <f>IF(OR(Planning!$C52="",Planning!$M52=""),"",IF(AND(Planning!$H52&lt;=AE$7+4,Planning!$M52&gt;=AE$7),IF(Planning!$G52=0,"◆",IF(Planning!$O52="Terminé","T",IF(Planning!$O52="En retard","R",IF(Planning!$J52="Oui","C","P")))),""))</f>
        <v/>
      </c>
      <c r="AF52" s="34">
        <f>IF(OR(Planning!$C52="",Planning!$M52=""),"",IF(AND(Planning!$H52&lt;=AF$7+4,Planning!$M52&gt;=AF$7),IF(Planning!$G52=0,"◆",IF(Planning!$O52="Terminé","T",IF(Planning!$O52="En retard","R",IF(Planning!$J52="Oui","C","P")))),""))</f>
        <v/>
      </c>
      <c r="AG52" s="34">
        <f>IF(OR(Planning!$C52="",Planning!$M52=""),"",IF(AND(Planning!$H52&lt;=AG$7+4,Planning!$M52&gt;=AG$7),IF(Planning!$G52=0,"◆",IF(Planning!$O52="Terminé","T",IF(Planning!$O52="En retard","R",IF(Planning!$J52="Oui","C","P")))),""))</f>
        <v/>
      </c>
      <c r="AH52" s="34">
        <f>IF(OR(Planning!$C52="",Planning!$M52=""),"",IF(AND(Planning!$H52&lt;=AH$7+4,Planning!$M52&gt;=AH$7),IF(Planning!$G52=0,"◆",IF(Planning!$O52="Terminé","T",IF(Planning!$O52="En retard","R",IF(Planning!$J52="Oui","C","P")))),""))</f>
        <v/>
      </c>
      <c r="AI52" s="34">
        <f>IF(OR(Planning!$C52="",Planning!$M52=""),"",IF(AND(Planning!$H52&lt;=AI$7+4,Planning!$M52&gt;=AI$7),IF(Planning!$G52=0,"◆",IF(Planning!$O52="Terminé","T",IF(Planning!$O52="En retard","R",IF(Planning!$J52="Oui","C","P")))),""))</f>
        <v/>
      </c>
      <c r="AJ52" s="34">
        <f>IF(OR(Planning!$C52="",Planning!$M52=""),"",IF(AND(Planning!$H52&lt;=AJ$7+4,Planning!$M52&gt;=AJ$7),IF(Planning!$G52=0,"◆",IF(Planning!$O52="Terminé","T",IF(Planning!$O52="En retard","R",IF(Planning!$J52="Oui","C","P")))),""))</f>
        <v/>
      </c>
      <c r="AK52" s="34">
        <f>IF(OR(Planning!$C52="",Planning!$M52=""),"",IF(AND(Planning!$H52&lt;=AK$7+4,Planning!$M52&gt;=AK$7),IF(Planning!$G52=0,"◆",IF(Planning!$O52="Terminé","T",IF(Planning!$O52="En retard","R",IF(Planning!$J52="Oui","C","P")))),""))</f>
        <v/>
      </c>
      <c r="AL52" s="34">
        <f>IF(OR(Planning!$C52="",Planning!$M52=""),"",IF(AND(Planning!$H52&lt;=AL$7+4,Planning!$M52&gt;=AL$7),IF(Planning!$G52=0,"◆",IF(Planning!$O52="Terminé","T",IF(Planning!$O52="En retard","R",IF(Planning!$J52="Oui","C","P")))),""))</f>
        <v/>
      </c>
      <c r="AM52" s="34">
        <f>IF(OR(Planning!$C52="",Planning!$M52=""),"",IF(AND(Planning!$H52&lt;=AM$7+4,Planning!$M52&gt;=AM$7),IF(Planning!$G52=0,"◆",IF(Planning!$O52="Terminé","T",IF(Planning!$O52="En retard","R",IF(Planning!$J52="Oui","C","P")))),""))</f>
        <v/>
      </c>
      <c r="AN52" s="34">
        <f>IF(OR(Planning!$C52="",Planning!$M52=""),"",IF(AND(Planning!$H52&lt;=AN$7+4,Planning!$M52&gt;=AN$7),IF(Planning!$G52=0,"◆",IF(Planning!$O52="Terminé","T",IF(Planning!$O52="En retard","R",IF(Planning!$J52="Oui","C","P")))),""))</f>
        <v/>
      </c>
      <c r="AO52" s="34">
        <f>IF(OR(Planning!$C52="",Planning!$M52=""),"",IF(AND(Planning!$H52&lt;=AO$7+4,Planning!$M52&gt;=AO$7),IF(Planning!$G52=0,"◆",IF(Planning!$O52="Terminé","T",IF(Planning!$O52="En retard","R",IF(Planning!$J52="Oui","C","P")))),""))</f>
        <v/>
      </c>
      <c r="AP52" s="34">
        <f>IF(OR(Planning!$C52="",Planning!$M52=""),"",IF(AND(Planning!$H52&lt;=AP$7+4,Planning!$M52&gt;=AP$7),IF(Planning!$G52=0,"◆",IF(Planning!$O52="Terminé","T",IF(Planning!$O52="En retard","R",IF(Planning!$J52="Oui","C","P")))),""))</f>
        <v/>
      </c>
      <c r="AQ52" s="34">
        <f>IF(OR(Planning!$C52="",Planning!$M52=""),"",IF(AND(Planning!$H52&lt;=AQ$7+4,Planning!$M52&gt;=AQ$7),IF(Planning!$G52=0,"◆",IF(Planning!$O52="Terminé","T",IF(Planning!$O52="En retard","R",IF(Planning!$J52="Oui","C","P")))),""))</f>
        <v/>
      </c>
    </row>
    <row r="53">
      <c r="A53" s="33">
        <f>IF(Planning!$C53="","",Planning!A53)</f>
        <v/>
      </c>
      <c r="B53" s="33">
        <f>IF(Planning!$C53="","",Planning!C53)</f>
        <v/>
      </c>
      <c r="C53" s="33">
        <f>IF(Planning!$C53="","",Planning!D53)</f>
        <v/>
      </c>
      <c r="D53" s="34">
        <f>IF(OR(Planning!$C53="",Planning!$M53=""),"",IF(AND(Planning!$H53&lt;=D$7+4,Planning!$M53&gt;=D$7),IF(Planning!$G53=0,"◆",IF(Planning!$O53="Terminé","T",IF(Planning!$O53="En retard","R",IF(Planning!$J53="Oui","C","P")))),""))</f>
        <v/>
      </c>
      <c r="E53" s="34">
        <f>IF(OR(Planning!$C53="",Planning!$M53=""),"",IF(AND(Planning!$H53&lt;=E$7+4,Planning!$M53&gt;=E$7),IF(Planning!$G53=0,"◆",IF(Planning!$O53="Terminé","T",IF(Planning!$O53="En retard","R",IF(Planning!$J53="Oui","C","P")))),""))</f>
        <v/>
      </c>
      <c r="F53" s="34">
        <f>IF(OR(Planning!$C53="",Planning!$M53=""),"",IF(AND(Planning!$H53&lt;=F$7+4,Planning!$M53&gt;=F$7),IF(Planning!$G53=0,"◆",IF(Planning!$O53="Terminé","T",IF(Planning!$O53="En retard","R",IF(Planning!$J53="Oui","C","P")))),""))</f>
        <v/>
      </c>
      <c r="G53" s="34">
        <f>IF(OR(Planning!$C53="",Planning!$M53=""),"",IF(AND(Planning!$H53&lt;=G$7+4,Planning!$M53&gt;=G$7),IF(Planning!$G53=0,"◆",IF(Planning!$O53="Terminé","T",IF(Planning!$O53="En retard","R",IF(Planning!$J53="Oui","C","P")))),""))</f>
        <v/>
      </c>
      <c r="H53" s="34">
        <f>IF(OR(Planning!$C53="",Planning!$M53=""),"",IF(AND(Planning!$H53&lt;=H$7+4,Planning!$M53&gt;=H$7),IF(Planning!$G53=0,"◆",IF(Planning!$O53="Terminé","T",IF(Planning!$O53="En retard","R",IF(Planning!$J53="Oui","C","P")))),""))</f>
        <v/>
      </c>
      <c r="I53" s="34">
        <f>IF(OR(Planning!$C53="",Planning!$M53=""),"",IF(AND(Planning!$H53&lt;=I$7+4,Planning!$M53&gt;=I$7),IF(Planning!$G53=0,"◆",IF(Planning!$O53="Terminé","T",IF(Planning!$O53="En retard","R",IF(Planning!$J53="Oui","C","P")))),""))</f>
        <v/>
      </c>
      <c r="J53" s="34">
        <f>IF(OR(Planning!$C53="",Planning!$M53=""),"",IF(AND(Planning!$H53&lt;=J$7+4,Planning!$M53&gt;=J$7),IF(Planning!$G53=0,"◆",IF(Planning!$O53="Terminé","T",IF(Planning!$O53="En retard","R",IF(Planning!$J53="Oui","C","P")))),""))</f>
        <v/>
      </c>
      <c r="K53" s="34">
        <f>IF(OR(Planning!$C53="",Planning!$M53=""),"",IF(AND(Planning!$H53&lt;=K$7+4,Planning!$M53&gt;=K$7),IF(Planning!$G53=0,"◆",IF(Planning!$O53="Terminé","T",IF(Planning!$O53="En retard","R",IF(Planning!$J53="Oui","C","P")))),""))</f>
        <v/>
      </c>
      <c r="L53" s="34">
        <f>IF(OR(Planning!$C53="",Planning!$M53=""),"",IF(AND(Planning!$H53&lt;=L$7+4,Planning!$M53&gt;=L$7),IF(Planning!$G53=0,"◆",IF(Planning!$O53="Terminé","T",IF(Planning!$O53="En retard","R",IF(Planning!$J53="Oui","C","P")))),""))</f>
        <v/>
      </c>
      <c r="M53" s="34">
        <f>IF(OR(Planning!$C53="",Planning!$M53=""),"",IF(AND(Planning!$H53&lt;=M$7+4,Planning!$M53&gt;=M$7),IF(Planning!$G53=0,"◆",IF(Planning!$O53="Terminé","T",IF(Planning!$O53="En retard","R",IF(Planning!$J53="Oui","C","P")))),""))</f>
        <v/>
      </c>
      <c r="N53" s="34">
        <f>IF(OR(Planning!$C53="",Planning!$M53=""),"",IF(AND(Planning!$H53&lt;=N$7+4,Planning!$M53&gt;=N$7),IF(Planning!$G53=0,"◆",IF(Planning!$O53="Terminé","T",IF(Planning!$O53="En retard","R",IF(Planning!$J53="Oui","C","P")))),""))</f>
        <v/>
      </c>
      <c r="O53" s="34">
        <f>IF(OR(Planning!$C53="",Planning!$M53=""),"",IF(AND(Planning!$H53&lt;=O$7+4,Planning!$M53&gt;=O$7),IF(Planning!$G53=0,"◆",IF(Planning!$O53="Terminé","T",IF(Planning!$O53="En retard","R",IF(Planning!$J53="Oui","C","P")))),""))</f>
        <v/>
      </c>
      <c r="P53" s="34">
        <f>IF(OR(Planning!$C53="",Planning!$M53=""),"",IF(AND(Planning!$H53&lt;=P$7+4,Planning!$M53&gt;=P$7),IF(Planning!$G53=0,"◆",IF(Planning!$O53="Terminé","T",IF(Planning!$O53="En retard","R",IF(Planning!$J53="Oui","C","P")))),""))</f>
        <v/>
      </c>
      <c r="Q53" s="34">
        <f>IF(OR(Planning!$C53="",Planning!$M53=""),"",IF(AND(Planning!$H53&lt;=Q$7+4,Planning!$M53&gt;=Q$7),IF(Planning!$G53=0,"◆",IF(Planning!$O53="Terminé","T",IF(Planning!$O53="En retard","R",IF(Planning!$J53="Oui","C","P")))),""))</f>
        <v/>
      </c>
      <c r="R53" s="34">
        <f>IF(OR(Planning!$C53="",Planning!$M53=""),"",IF(AND(Planning!$H53&lt;=R$7+4,Planning!$M53&gt;=R$7),IF(Planning!$G53=0,"◆",IF(Planning!$O53="Terminé","T",IF(Planning!$O53="En retard","R",IF(Planning!$J53="Oui","C","P")))),""))</f>
        <v/>
      </c>
      <c r="S53" s="34">
        <f>IF(OR(Planning!$C53="",Planning!$M53=""),"",IF(AND(Planning!$H53&lt;=S$7+4,Planning!$M53&gt;=S$7),IF(Planning!$G53=0,"◆",IF(Planning!$O53="Terminé","T",IF(Planning!$O53="En retard","R",IF(Planning!$J53="Oui","C","P")))),""))</f>
        <v/>
      </c>
      <c r="T53" s="34">
        <f>IF(OR(Planning!$C53="",Planning!$M53=""),"",IF(AND(Planning!$H53&lt;=T$7+4,Planning!$M53&gt;=T$7),IF(Planning!$G53=0,"◆",IF(Planning!$O53="Terminé","T",IF(Planning!$O53="En retard","R",IF(Planning!$J53="Oui","C","P")))),""))</f>
        <v/>
      </c>
      <c r="U53" s="34">
        <f>IF(OR(Planning!$C53="",Planning!$M53=""),"",IF(AND(Planning!$H53&lt;=U$7+4,Planning!$M53&gt;=U$7),IF(Planning!$G53=0,"◆",IF(Planning!$O53="Terminé","T",IF(Planning!$O53="En retard","R",IF(Planning!$J53="Oui","C","P")))),""))</f>
        <v/>
      </c>
      <c r="V53" s="34">
        <f>IF(OR(Planning!$C53="",Planning!$M53=""),"",IF(AND(Planning!$H53&lt;=V$7+4,Planning!$M53&gt;=V$7),IF(Planning!$G53=0,"◆",IF(Planning!$O53="Terminé","T",IF(Planning!$O53="En retard","R",IF(Planning!$J53="Oui","C","P")))),""))</f>
        <v/>
      </c>
      <c r="W53" s="34">
        <f>IF(OR(Planning!$C53="",Planning!$M53=""),"",IF(AND(Planning!$H53&lt;=W$7+4,Planning!$M53&gt;=W$7),IF(Planning!$G53=0,"◆",IF(Planning!$O53="Terminé","T",IF(Planning!$O53="En retard","R",IF(Planning!$J53="Oui","C","P")))),""))</f>
        <v/>
      </c>
      <c r="X53" s="34">
        <f>IF(OR(Planning!$C53="",Planning!$M53=""),"",IF(AND(Planning!$H53&lt;=X$7+4,Planning!$M53&gt;=X$7),IF(Planning!$G53=0,"◆",IF(Planning!$O53="Terminé","T",IF(Planning!$O53="En retard","R",IF(Planning!$J53="Oui","C","P")))),""))</f>
        <v/>
      </c>
      <c r="Y53" s="34">
        <f>IF(OR(Planning!$C53="",Planning!$M53=""),"",IF(AND(Planning!$H53&lt;=Y$7+4,Planning!$M53&gt;=Y$7),IF(Planning!$G53=0,"◆",IF(Planning!$O53="Terminé","T",IF(Planning!$O53="En retard","R",IF(Planning!$J53="Oui","C","P")))),""))</f>
        <v/>
      </c>
      <c r="Z53" s="34">
        <f>IF(OR(Planning!$C53="",Planning!$M53=""),"",IF(AND(Planning!$H53&lt;=Z$7+4,Planning!$M53&gt;=Z$7),IF(Planning!$G53=0,"◆",IF(Planning!$O53="Terminé","T",IF(Planning!$O53="En retard","R",IF(Planning!$J53="Oui","C","P")))),""))</f>
        <v/>
      </c>
      <c r="AA53" s="34">
        <f>IF(OR(Planning!$C53="",Planning!$M53=""),"",IF(AND(Planning!$H53&lt;=AA$7+4,Planning!$M53&gt;=AA$7),IF(Planning!$G53=0,"◆",IF(Planning!$O53="Terminé","T",IF(Planning!$O53="En retard","R",IF(Planning!$J53="Oui","C","P")))),""))</f>
        <v/>
      </c>
      <c r="AB53" s="34">
        <f>IF(OR(Planning!$C53="",Planning!$M53=""),"",IF(AND(Planning!$H53&lt;=AB$7+4,Planning!$M53&gt;=AB$7),IF(Planning!$G53=0,"◆",IF(Planning!$O53="Terminé","T",IF(Planning!$O53="En retard","R",IF(Planning!$J53="Oui","C","P")))),""))</f>
        <v/>
      </c>
      <c r="AC53" s="34">
        <f>IF(OR(Planning!$C53="",Planning!$M53=""),"",IF(AND(Planning!$H53&lt;=AC$7+4,Planning!$M53&gt;=AC$7),IF(Planning!$G53=0,"◆",IF(Planning!$O53="Terminé","T",IF(Planning!$O53="En retard","R",IF(Planning!$J53="Oui","C","P")))),""))</f>
        <v/>
      </c>
      <c r="AD53" s="34">
        <f>IF(OR(Planning!$C53="",Planning!$M53=""),"",IF(AND(Planning!$H53&lt;=AD$7+4,Planning!$M53&gt;=AD$7),IF(Planning!$G53=0,"◆",IF(Planning!$O53="Terminé","T",IF(Planning!$O53="En retard","R",IF(Planning!$J53="Oui","C","P")))),""))</f>
        <v/>
      </c>
      <c r="AE53" s="34">
        <f>IF(OR(Planning!$C53="",Planning!$M53=""),"",IF(AND(Planning!$H53&lt;=AE$7+4,Planning!$M53&gt;=AE$7),IF(Planning!$G53=0,"◆",IF(Planning!$O53="Terminé","T",IF(Planning!$O53="En retard","R",IF(Planning!$J53="Oui","C","P")))),""))</f>
        <v/>
      </c>
      <c r="AF53" s="34">
        <f>IF(OR(Planning!$C53="",Planning!$M53=""),"",IF(AND(Planning!$H53&lt;=AF$7+4,Planning!$M53&gt;=AF$7),IF(Planning!$G53=0,"◆",IF(Planning!$O53="Terminé","T",IF(Planning!$O53="En retard","R",IF(Planning!$J53="Oui","C","P")))),""))</f>
        <v/>
      </c>
      <c r="AG53" s="34">
        <f>IF(OR(Planning!$C53="",Planning!$M53=""),"",IF(AND(Planning!$H53&lt;=AG$7+4,Planning!$M53&gt;=AG$7),IF(Planning!$G53=0,"◆",IF(Planning!$O53="Terminé","T",IF(Planning!$O53="En retard","R",IF(Planning!$J53="Oui","C","P")))),""))</f>
        <v/>
      </c>
      <c r="AH53" s="34">
        <f>IF(OR(Planning!$C53="",Planning!$M53=""),"",IF(AND(Planning!$H53&lt;=AH$7+4,Planning!$M53&gt;=AH$7),IF(Planning!$G53=0,"◆",IF(Planning!$O53="Terminé","T",IF(Planning!$O53="En retard","R",IF(Planning!$J53="Oui","C","P")))),""))</f>
        <v/>
      </c>
      <c r="AI53" s="34">
        <f>IF(OR(Planning!$C53="",Planning!$M53=""),"",IF(AND(Planning!$H53&lt;=AI$7+4,Planning!$M53&gt;=AI$7),IF(Planning!$G53=0,"◆",IF(Planning!$O53="Terminé","T",IF(Planning!$O53="En retard","R",IF(Planning!$J53="Oui","C","P")))),""))</f>
        <v/>
      </c>
      <c r="AJ53" s="34">
        <f>IF(OR(Planning!$C53="",Planning!$M53=""),"",IF(AND(Planning!$H53&lt;=AJ$7+4,Planning!$M53&gt;=AJ$7),IF(Planning!$G53=0,"◆",IF(Planning!$O53="Terminé","T",IF(Planning!$O53="En retard","R",IF(Planning!$J53="Oui","C","P")))),""))</f>
        <v/>
      </c>
      <c r="AK53" s="34">
        <f>IF(OR(Planning!$C53="",Planning!$M53=""),"",IF(AND(Planning!$H53&lt;=AK$7+4,Planning!$M53&gt;=AK$7),IF(Planning!$G53=0,"◆",IF(Planning!$O53="Terminé","T",IF(Planning!$O53="En retard","R",IF(Planning!$J53="Oui","C","P")))),""))</f>
        <v/>
      </c>
      <c r="AL53" s="34">
        <f>IF(OR(Planning!$C53="",Planning!$M53=""),"",IF(AND(Planning!$H53&lt;=AL$7+4,Planning!$M53&gt;=AL$7),IF(Planning!$G53=0,"◆",IF(Planning!$O53="Terminé","T",IF(Planning!$O53="En retard","R",IF(Planning!$J53="Oui","C","P")))),""))</f>
        <v/>
      </c>
      <c r="AM53" s="34">
        <f>IF(OR(Planning!$C53="",Planning!$M53=""),"",IF(AND(Planning!$H53&lt;=AM$7+4,Planning!$M53&gt;=AM$7),IF(Planning!$G53=0,"◆",IF(Planning!$O53="Terminé","T",IF(Planning!$O53="En retard","R",IF(Planning!$J53="Oui","C","P")))),""))</f>
        <v/>
      </c>
      <c r="AN53" s="34">
        <f>IF(OR(Planning!$C53="",Planning!$M53=""),"",IF(AND(Planning!$H53&lt;=AN$7+4,Planning!$M53&gt;=AN$7),IF(Planning!$G53=0,"◆",IF(Planning!$O53="Terminé","T",IF(Planning!$O53="En retard","R",IF(Planning!$J53="Oui","C","P")))),""))</f>
        <v/>
      </c>
      <c r="AO53" s="34">
        <f>IF(OR(Planning!$C53="",Planning!$M53=""),"",IF(AND(Planning!$H53&lt;=AO$7+4,Planning!$M53&gt;=AO$7),IF(Planning!$G53=0,"◆",IF(Planning!$O53="Terminé","T",IF(Planning!$O53="En retard","R",IF(Planning!$J53="Oui","C","P")))),""))</f>
        <v/>
      </c>
      <c r="AP53" s="34">
        <f>IF(OR(Planning!$C53="",Planning!$M53=""),"",IF(AND(Planning!$H53&lt;=AP$7+4,Planning!$M53&gt;=AP$7),IF(Planning!$G53=0,"◆",IF(Planning!$O53="Terminé","T",IF(Planning!$O53="En retard","R",IF(Planning!$J53="Oui","C","P")))),""))</f>
        <v/>
      </c>
      <c r="AQ53" s="34">
        <f>IF(OR(Planning!$C53="",Planning!$M53=""),"",IF(AND(Planning!$H53&lt;=AQ$7+4,Planning!$M53&gt;=AQ$7),IF(Planning!$G53=0,"◆",IF(Planning!$O53="Terminé","T",IF(Planning!$O53="En retard","R",IF(Planning!$J53="Oui","C","P")))),""))</f>
        <v/>
      </c>
    </row>
    <row r="54">
      <c r="A54" s="33">
        <f>IF(Planning!$C54="","",Planning!A54)</f>
        <v/>
      </c>
      <c r="B54" s="33">
        <f>IF(Planning!$C54="","",Planning!C54)</f>
        <v/>
      </c>
      <c r="C54" s="33">
        <f>IF(Planning!$C54="","",Planning!D54)</f>
        <v/>
      </c>
      <c r="D54" s="34">
        <f>IF(OR(Planning!$C54="",Planning!$M54=""),"",IF(AND(Planning!$H54&lt;=D$7+4,Planning!$M54&gt;=D$7),IF(Planning!$G54=0,"◆",IF(Planning!$O54="Terminé","T",IF(Planning!$O54="En retard","R",IF(Planning!$J54="Oui","C","P")))),""))</f>
        <v/>
      </c>
      <c r="E54" s="34">
        <f>IF(OR(Planning!$C54="",Planning!$M54=""),"",IF(AND(Planning!$H54&lt;=E$7+4,Planning!$M54&gt;=E$7),IF(Planning!$G54=0,"◆",IF(Planning!$O54="Terminé","T",IF(Planning!$O54="En retard","R",IF(Planning!$J54="Oui","C","P")))),""))</f>
        <v/>
      </c>
      <c r="F54" s="34">
        <f>IF(OR(Planning!$C54="",Planning!$M54=""),"",IF(AND(Planning!$H54&lt;=F$7+4,Planning!$M54&gt;=F$7),IF(Planning!$G54=0,"◆",IF(Planning!$O54="Terminé","T",IF(Planning!$O54="En retard","R",IF(Planning!$J54="Oui","C","P")))),""))</f>
        <v/>
      </c>
      <c r="G54" s="34">
        <f>IF(OR(Planning!$C54="",Planning!$M54=""),"",IF(AND(Planning!$H54&lt;=G$7+4,Planning!$M54&gt;=G$7),IF(Planning!$G54=0,"◆",IF(Planning!$O54="Terminé","T",IF(Planning!$O54="En retard","R",IF(Planning!$J54="Oui","C","P")))),""))</f>
        <v/>
      </c>
      <c r="H54" s="34">
        <f>IF(OR(Planning!$C54="",Planning!$M54=""),"",IF(AND(Planning!$H54&lt;=H$7+4,Planning!$M54&gt;=H$7),IF(Planning!$G54=0,"◆",IF(Planning!$O54="Terminé","T",IF(Planning!$O54="En retard","R",IF(Planning!$J54="Oui","C","P")))),""))</f>
        <v/>
      </c>
      <c r="I54" s="34">
        <f>IF(OR(Planning!$C54="",Planning!$M54=""),"",IF(AND(Planning!$H54&lt;=I$7+4,Planning!$M54&gt;=I$7),IF(Planning!$G54=0,"◆",IF(Planning!$O54="Terminé","T",IF(Planning!$O54="En retard","R",IF(Planning!$J54="Oui","C","P")))),""))</f>
        <v/>
      </c>
      <c r="J54" s="34">
        <f>IF(OR(Planning!$C54="",Planning!$M54=""),"",IF(AND(Planning!$H54&lt;=J$7+4,Planning!$M54&gt;=J$7),IF(Planning!$G54=0,"◆",IF(Planning!$O54="Terminé","T",IF(Planning!$O54="En retard","R",IF(Planning!$J54="Oui","C","P")))),""))</f>
        <v/>
      </c>
      <c r="K54" s="34">
        <f>IF(OR(Planning!$C54="",Planning!$M54=""),"",IF(AND(Planning!$H54&lt;=K$7+4,Planning!$M54&gt;=K$7),IF(Planning!$G54=0,"◆",IF(Planning!$O54="Terminé","T",IF(Planning!$O54="En retard","R",IF(Planning!$J54="Oui","C","P")))),""))</f>
        <v/>
      </c>
      <c r="L54" s="34">
        <f>IF(OR(Planning!$C54="",Planning!$M54=""),"",IF(AND(Planning!$H54&lt;=L$7+4,Planning!$M54&gt;=L$7),IF(Planning!$G54=0,"◆",IF(Planning!$O54="Terminé","T",IF(Planning!$O54="En retard","R",IF(Planning!$J54="Oui","C","P")))),""))</f>
        <v/>
      </c>
      <c r="M54" s="34">
        <f>IF(OR(Planning!$C54="",Planning!$M54=""),"",IF(AND(Planning!$H54&lt;=M$7+4,Planning!$M54&gt;=M$7),IF(Planning!$G54=0,"◆",IF(Planning!$O54="Terminé","T",IF(Planning!$O54="En retard","R",IF(Planning!$J54="Oui","C","P")))),""))</f>
        <v/>
      </c>
      <c r="N54" s="34">
        <f>IF(OR(Planning!$C54="",Planning!$M54=""),"",IF(AND(Planning!$H54&lt;=N$7+4,Planning!$M54&gt;=N$7),IF(Planning!$G54=0,"◆",IF(Planning!$O54="Terminé","T",IF(Planning!$O54="En retard","R",IF(Planning!$J54="Oui","C","P")))),""))</f>
        <v/>
      </c>
      <c r="O54" s="34">
        <f>IF(OR(Planning!$C54="",Planning!$M54=""),"",IF(AND(Planning!$H54&lt;=O$7+4,Planning!$M54&gt;=O$7),IF(Planning!$G54=0,"◆",IF(Planning!$O54="Terminé","T",IF(Planning!$O54="En retard","R",IF(Planning!$J54="Oui","C","P")))),""))</f>
        <v/>
      </c>
      <c r="P54" s="34">
        <f>IF(OR(Planning!$C54="",Planning!$M54=""),"",IF(AND(Planning!$H54&lt;=P$7+4,Planning!$M54&gt;=P$7),IF(Planning!$G54=0,"◆",IF(Planning!$O54="Terminé","T",IF(Planning!$O54="En retard","R",IF(Planning!$J54="Oui","C","P")))),""))</f>
        <v/>
      </c>
      <c r="Q54" s="34">
        <f>IF(OR(Planning!$C54="",Planning!$M54=""),"",IF(AND(Planning!$H54&lt;=Q$7+4,Planning!$M54&gt;=Q$7),IF(Planning!$G54=0,"◆",IF(Planning!$O54="Terminé","T",IF(Planning!$O54="En retard","R",IF(Planning!$J54="Oui","C","P")))),""))</f>
        <v/>
      </c>
      <c r="R54" s="34">
        <f>IF(OR(Planning!$C54="",Planning!$M54=""),"",IF(AND(Planning!$H54&lt;=R$7+4,Planning!$M54&gt;=R$7),IF(Planning!$G54=0,"◆",IF(Planning!$O54="Terminé","T",IF(Planning!$O54="En retard","R",IF(Planning!$J54="Oui","C","P")))),""))</f>
        <v/>
      </c>
      <c r="S54" s="34">
        <f>IF(OR(Planning!$C54="",Planning!$M54=""),"",IF(AND(Planning!$H54&lt;=S$7+4,Planning!$M54&gt;=S$7),IF(Planning!$G54=0,"◆",IF(Planning!$O54="Terminé","T",IF(Planning!$O54="En retard","R",IF(Planning!$J54="Oui","C","P")))),""))</f>
        <v/>
      </c>
      <c r="T54" s="34">
        <f>IF(OR(Planning!$C54="",Planning!$M54=""),"",IF(AND(Planning!$H54&lt;=T$7+4,Planning!$M54&gt;=T$7),IF(Planning!$G54=0,"◆",IF(Planning!$O54="Terminé","T",IF(Planning!$O54="En retard","R",IF(Planning!$J54="Oui","C","P")))),""))</f>
        <v/>
      </c>
      <c r="U54" s="34">
        <f>IF(OR(Planning!$C54="",Planning!$M54=""),"",IF(AND(Planning!$H54&lt;=U$7+4,Planning!$M54&gt;=U$7),IF(Planning!$G54=0,"◆",IF(Planning!$O54="Terminé","T",IF(Planning!$O54="En retard","R",IF(Planning!$J54="Oui","C","P")))),""))</f>
        <v/>
      </c>
      <c r="V54" s="34">
        <f>IF(OR(Planning!$C54="",Planning!$M54=""),"",IF(AND(Planning!$H54&lt;=V$7+4,Planning!$M54&gt;=V$7),IF(Planning!$G54=0,"◆",IF(Planning!$O54="Terminé","T",IF(Planning!$O54="En retard","R",IF(Planning!$J54="Oui","C","P")))),""))</f>
        <v/>
      </c>
      <c r="W54" s="34">
        <f>IF(OR(Planning!$C54="",Planning!$M54=""),"",IF(AND(Planning!$H54&lt;=W$7+4,Planning!$M54&gt;=W$7),IF(Planning!$G54=0,"◆",IF(Planning!$O54="Terminé","T",IF(Planning!$O54="En retard","R",IF(Planning!$J54="Oui","C","P")))),""))</f>
        <v/>
      </c>
      <c r="X54" s="34">
        <f>IF(OR(Planning!$C54="",Planning!$M54=""),"",IF(AND(Planning!$H54&lt;=X$7+4,Planning!$M54&gt;=X$7),IF(Planning!$G54=0,"◆",IF(Planning!$O54="Terminé","T",IF(Planning!$O54="En retard","R",IF(Planning!$J54="Oui","C","P")))),""))</f>
        <v/>
      </c>
      <c r="Y54" s="34">
        <f>IF(OR(Planning!$C54="",Planning!$M54=""),"",IF(AND(Planning!$H54&lt;=Y$7+4,Planning!$M54&gt;=Y$7),IF(Planning!$G54=0,"◆",IF(Planning!$O54="Terminé","T",IF(Planning!$O54="En retard","R",IF(Planning!$J54="Oui","C","P")))),""))</f>
        <v/>
      </c>
      <c r="Z54" s="34">
        <f>IF(OR(Planning!$C54="",Planning!$M54=""),"",IF(AND(Planning!$H54&lt;=Z$7+4,Planning!$M54&gt;=Z$7),IF(Planning!$G54=0,"◆",IF(Planning!$O54="Terminé","T",IF(Planning!$O54="En retard","R",IF(Planning!$J54="Oui","C","P")))),""))</f>
        <v/>
      </c>
      <c r="AA54" s="34">
        <f>IF(OR(Planning!$C54="",Planning!$M54=""),"",IF(AND(Planning!$H54&lt;=AA$7+4,Planning!$M54&gt;=AA$7),IF(Planning!$G54=0,"◆",IF(Planning!$O54="Terminé","T",IF(Planning!$O54="En retard","R",IF(Planning!$J54="Oui","C","P")))),""))</f>
        <v/>
      </c>
      <c r="AB54" s="34">
        <f>IF(OR(Planning!$C54="",Planning!$M54=""),"",IF(AND(Planning!$H54&lt;=AB$7+4,Planning!$M54&gt;=AB$7),IF(Planning!$G54=0,"◆",IF(Planning!$O54="Terminé","T",IF(Planning!$O54="En retard","R",IF(Planning!$J54="Oui","C","P")))),""))</f>
        <v/>
      </c>
      <c r="AC54" s="34">
        <f>IF(OR(Planning!$C54="",Planning!$M54=""),"",IF(AND(Planning!$H54&lt;=AC$7+4,Planning!$M54&gt;=AC$7),IF(Planning!$G54=0,"◆",IF(Planning!$O54="Terminé","T",IF(Planning!$O54="En retard","R",IF(Planning!$J54="Oui","C","P")))),""))</f>
        <v/>
      </c>
      <c r="AD54" s="34">
        <f>IF(OR(Planning!$C54="",Planning!$M54=""),"",IF(AND(Planning!$H54&lt;=AD$7+4,Planning!$M54&gt;=AD$7),IF(Planning!$G54=0,"◆",IF(Planning!$O54="Terminé","T",IF(Planning!$O54="En retard","R",IF(Planning!$J54="Oui","C","P")))),""))</f>
        <v/>
      </c>
      <c r="AE54" s="34">
        <f>IF(OR(Planning!$C54="",Planning!$M54=""),"",IF(AND(Planning!$H54&lt;=AE$7+4,Planning!$M54&gt;=AE$7),IF(Planning!$G54=0,"◆",IF(Planning!$O54="Terminé","T",IF(Planning!$O54="En retard","R",IF(Planning!$J54="Oui","C","P")))),""))</f>
        <v/>
      </c>
      <c r="AF54" s="34">
        <f>IF(OR(Planning!$C54="",Planning!$M54=""),"",IF(AND(Planning!$H54&lt;=AF$7+4,Planning!$M54&gt;=AF$7),IF(Planning!$G54=0,"◆",IF(Planning!$O54="Terminé","T",IF(Planning!$O54="En retard","R",IF(Planning!$J54="Oui","C","P")))),""))</f>
        <v/>
      </c>
      <c r="AG54" s="34">
        <f>IF(OR(Planning!$C54="",Planning!$M54=""),"",IF(AND(Planning!$H54&lt;=AG$7+4,Planning!$M54&gt;=AG$7),IF(Planning!$G54=0,"◆",IF(Planning!$O54="Terminé","T",IF(Planning!$O54="En retard","R",IF(Planning!$J54="Oui","C","P")))),""))</f>
        <v/>
      </c>
      <c r="AH54" s="34">
        <f>IF(OR(Planning!$C54="",Planning!$M54=""),"",IF(AND(Planning!$H54&lt;=AH$7+4,Planning!$M54&gt;=AH$7),IF(Planning!$G54=0,"◆",IF(Planning!$O54="Terminé","T",IF(Planning!$O54="En retard","R",IF(Planning!$J54="Oui","C","P")))),""))</f>
        <v/>
      </c>
      <c r="AI54" s="34">
        <f>IF(OR(Planning!$C54="",Planning!$M54=""),"",IF(AND(Planning!$H54&lt;=AI$7+4,Planning!$M54&gt;=AI$7),IF(Planning!$G54=0,"◆",IF(Planning!$O54="Terminé","T",IF(Planning!$O54="En retard","R",IF(Planning!$J54="Oui","C","P")))),""))</f>
        <v/>
      </c>
      <c r="AJ54" s="34">
        <f>IF(OR(Planning!$C54="",Planning!$M54=""),"",IF(AND(Planning!$H54&lt;=AJ$7+4,Planning!$M54&gt;=AJ$7),IF(Planning!$G54=0,"◆",IF(Planning!$O54="Terminé","T",IF(Planning!$O54="En retard","R",IF(Planning!$J54="Oui","C","P")))),""))</f>
        <v/>
      </c>
      <c r="AK54" s="34">
        <f>IF(OR(Planning!$C54="",Planning!$M54=""),"",IF(AND(Planning!$H54&lt;=AK$7+4,Planning!$M54&gt;=AK$7),IF(Planning!$G54=0,"◆",IF(Planning!$O54="Terminé","T",IF(Planning!$O54="En retard","R",IF(Planning!$J54="Oui","C","P")))),""))</f>
        <v/>
      </c>
      <c r="AL54" s="34">
        <f>IF(OR(Planning!$C54="",Planning!$M54=""),"",IF(AND(Planning!$H54&lt;=AL$7+4,Planning!$M54&gt;=AL$7),IF(Planning!$G54=0,"◆",IF(Planning!$O54="Terminé","T",IF(Planning!$O54="En retard","R",IF(Planning!$J54="Oui","C","P")))),""))</f>
        <v/>
      </c>
      <c r="AM54" s="34">
        <f>IF(OR(Planning!$C54="",Planning!$M54=""),"",IF(AND(Planning!$H54&lt;=AM$7+4,Planning!$M54&gt;=AM$7),IF(Planning!$G54=0,"◆",IF(Planning!$O54="Terminé","T",IF(Planning!$O54="En retard","R",IF(Planning!$J54="Oui","C","P")))),""))</f>
        <v/>
      </c>
      <c r="AN54" s="34">
        <f>IF(OR(Planning!$C54="",Planning!$M54=""),"",IF(AND(Planning!$H54&lt;=AN$7+4,Planning!$M54&gt;=AN$7),IF(Planning!$G54=0,"◆",IF(Planning!$O54="Terminé","T",IF(Planning!$O54="En retard","R",IF(Planning!$J54="Oui","C","P")))),""))</f>
        <v/>
      </c>
      <c r="AO54" s="34">
        <f>IF(OR(Planning!$C54="",Planning!$M54=""),"",IF(AND(Planning!$H54&lt;=AO$7+4,Planning!$M54&gt;=AO$7),IF(Planning!$G54=0,"◆",IF(Planning!$O54="Terminé","T",IF(Planning!$O54="En retard","R",IF(Planning!$J54="Oui","C","P")))),""))</f>
        <v/>
      </c>
      <c r="AP54" s="34">
        <f>IF(OR(Planning!$C54="",Planning!$M54=""),"",IF(AND(Planning!$H54&lt;=AP$7+4,Planning!$M54&gt;=AP$7),IF(Planning!$G54=0,"◆",IF(Planning!$O54="Terminé","T",IF(Planning!$O54="En retard","R",IF(Planning!$J54="Oui","C","P")))),""))</f>
        <v/>
      </c>
      <c r="AQ54" s="34">
        <f>IF(OR(Planning!$C54="",Planning!$M54=""),"",IF(AND(Planning!$H54&lt;=AQ$7+4,Planning!$M54&gt;=AQ$7),IF(Planning!$G54=0,"◆",IF(Planning!$O54="Terminé","T",IF(Planning!$O54="En retard","R",IF(Planning!$J54="Oui","C","P")))),""))</f>
        <v/>
      </c>
    </row>
    <row r="55">
      <c r="A55" s="33">
        <f>IF(Planning!$C55="","",Planning!A55)</f>
        <v/>
      </c>
      <c r="B55" s="33">
        <f>IF(Planning!$C55="","",Planning!C55)</f>
        <v/>
      </c>
      <c r="C55" s="33">
        <f>IF(Planning!$C55="","",Planning!D55)</f>
        <v/>
      </c>
      <c r="D55" s="34">
        <f>IF(OR(Planning!$C55="",Planning!$M55=""),"",IF(AND(Planning!$H55&lt;=D$7+4,Planning!$M55&gt;=D$7),IF(Planning!$G55=0,"◆",IF(Planning!$O55="Terminé","T",IF(Planning!$O55="En retard","R",IF(Planning!$J55="Oui","C","P")))),""))</f>
        <v/>
      </c>
      <c r="E55" s="34">
        <f>IF(OR(Planning!$C55="",Planning!$M55=""),"",IF(AND(Planning!$H55&lt;=E$7+4,Planning!$M55&gt;=E$7),IF(Planning!$G55=0,"◆",IF(Planning!$O55="Terminé","T",IF(Planning!$O55="En retard","R",IF(Planning!$J55="Oui","C","P")))),""))</f>
        <v/>
      </c>
      <c r="F55" s="34">
        <f>IF(OR(Planning!$C55="",Planning!$M55=""),"",IF(AND(Planning!$H55&lt;=F$7+4,Planning!$M55&gt;=F$7),IF(Planning!$G55=0,"◆",IF(Planning!$O55="Terminé","T",IF(Planning!$O55="En retard","R",IF(Planning!$J55="Oui","C","P")))),""))</f>
        <v/>
      </c>
      <c r="G55" s="34">
        <f>IF(OR(Planning!$C55="",Planning!$M55=""),"",IF(AND(Planning!$H55&lt;=G$7+4,Planning!$M55&gt;=G$7),IF(Planning!$G55=0,"◆",IF(Planning!$O55="Terminé","T",IF(Planning!$O55="En retard","R",IF(Planning!$J55="Oui","C","P")))),""))</f>
        <v/>
      </c>
      <c r="H55" s="34">
        <f>IF(OR(Planning!$C55="",Planning!$M55=""),"",IF(AND(Planning!$H55&lt;=H$7+4,Planning!$M55&gt;=H$7),IF(Planning!$G55=0,"◆",IF(Planning!$O55="Terminé","T",IF(Planning!$O55="En retard","R",IF(Planning!$J55="Oui","C","P")))),""))</f>
        <v/>
      </c>
      <c r="I55" s="34">
        <f>IF(OR(Planning!$C55="",Planning!$M55=""),"",IF(AND(Planning!$H55&lt;=I$7+4,Planning!$M55&gt;=I$7),IF(Planning!$G55=0,"◆",IF(Planning!$O55="Terminé","T",IF(Planning!$O55="En retard","R",IF(Planning!$J55="Oui","C","P")))),""))</f>
        <v/>
      </c>
      <c r="J55" s="34">
        <f>IF(OR(Planning!$C55="",Planning!$M55=""),"",IF(AND(Planning!$H55&lt;=J$7+4,Planning!$M55&gt;=J$7),IF(Planning!$G55=0,"◆",IF(Planning!$O55="Terminé","T",IF(Planning!$O55="En retard","R",IF(Planning!$J55="Oui","C","P")))),""))</f>
        <v/>
      </c>
      <c r="K55" s="34">
        <f>IF(OR(Planning!$C55="",Planning!$M55=""),"",IF(AND(Planning!$H55&lt;=K$7+4,Planning!$M55&gt;=K$7),IF(Planning!$G55=0,"◆",IF(Planning!$O55="Terminé","T",IF(Planning!$O55="En retard","R",IF(Planning!$J55="Oui","C","P")))),""))</f>
        <v/>
      </c>
      <c r="L55" s="34">
        <f>IF(OR(Planning!$C55="",Planning!$M55=""),"",IF(AND(Planning!$H55&lt;=L$7+4,Planning!$M55&gt;=L$7),IF(Planning!$G55=0,"◆",IF(Planning!$O55="Terminé","T",IF(Planning!$O55="En retard","R",IF(Planning!$J55="Oui","C","P")))),""))</f>
        <v/>
      </c>
      <c r="M55" s="34">
        <f>IF(OR(Planning!$C55="",Planning!$M55=""),"",IF(AND(Planning!$H55&lt;=M$7+4,Planning!$M55&gt;=M$7),IF(Planning!$G55=0,"◆",IF(Planning!$O55="Terminé","T",IF(Planning!$O55="En retard","R",IF(Planning!$J55="Oui","C","P")))),""))</f>
        <v/>
      </c>
      <c r="N55" s="34">
        <f>IF(OR(Planning!$C55="",Planning!$M55=""),"",IF(AND(Planning!$H55&lt;=N$7+4,Planning!$M55&gt;=N$7),IF(Planning!$G55=0,"◆",IF(Planning!$O55="Terminé","T",IF(Planning!$O55="En retard","R",IF(Planning!$J55="Oui","C","P")))),""))</f>
        <v/>
      </c>
      <c r="O55" s="34">
        <f>IF(OR(Planning!$C55="",Planning!$M55=""),"",IF(AND(Planning!$H55&lt;=O$7+4,Planning!$M55&gt;=O$7),IF(Planning!$G55=0,"◆",IF(Planning!$O55="Terminé","T",IF(Planning!$O55="En retard","R",IF(Planning!$J55="Oui","C","P")))),""))</f>
        <v/>
      </c>
      <c r="P55" s="34">
        <f>IF(OR(Planning!$C55="",Planning!$M55=""),"",IF(AND(Planning!$H55&lt;=P$7+4,Planning!$M55&gt;=P$7),IF(Planning!$G55=0,"◆",IF(Planning!$O55="Terminé","T",IF(Planning!$O55="En retard","R",IF(Planning!$J55="Oui","C","P")))),""))</f>
        <v/>
      </c>
      <c r="Q55" s="34">
        <f>IF(OR(Planning!$C55="",Planning!$M55=""),"",IF(AND(Planning!$H55&lt;=Q$7+4,Planning!$M55&gt;=Q$7),IF(Planning!$G55=0,"◆",IF(Planning!$O55="Terminé","T",IF(Planning!$O55="En retard","R",IF(Planning!$J55="Oui","C","P")))),""))</f>
        <v/>
      </c>
      <c r="R55" s="34">
        <f>IF(OR(Planning!$C55="",Planning!$M55=""),"",IF(AND(Planning!$H55&lt;=R$7+4,Planning!$M55&gt;=R$7),IF(Planning!$G55=0,"◆",IF(Planning!$O55="Terminé","T",IF(Planning!$O55="En retard","R",IF(Planning!$J55="Oui","C","P")))),""))</f>
        <v/>
      </c>
      <c r="S55" s="34">
        <f>IF(OR(Planning!$C55="",Planning!$M55=""),"",IF(AND(Planning!$H55&lt;=S$7+4,Planning!$M55&gt;=S$7),IF(Planning!$G55=0,"◆",IF(Planning!$O55="Terminé","T",IF(Planning!$O55="En retard","R",IF(Planning!$J55="Oui","C","P")))),""))</f>
        <v/>
      </c>
      <c r="T55" s="34">
        <f>IF(OR(Planning!$C55="",Planning!$M55=""),"",IF(AND(Planning!$H55&lt;=T$7+4,Planning!$M55&gt;=T$7),IF(Planning!$G55=0,"◆",IF(Planning!$O55="Terminé","T",IF(Planning!$O55="En retard","R",IF(Planning!$J55="Oui","C","P")))),""))</f>
        <v/>
      </c>
      <c r="U55" s="34">
        <f>IF(OR(Planning!$C55="",Planning!$M55=""),"",IF(AND(Planning!$H55&lt;=U$7+4,Planning!$M55&gt;=U$7),IF(Planning!$G55=0,"◆",IF(Planning!$O55="Terminé","T",IF(Planning!$O55="En retard","R",IF(Planning!$J55="Oui","C","P")))),""))</f>
        <v/>
      </c>
      <c r="V55" s="34">
        <f>IF(OR(Planning!$C55="",Planning!$M55=""),"",IF(AND(Planning!$H55&lt;=V$7+4,Planning!$M55&gt;=V$7),IF(Planning!$G55=0,"◆",IF(Planning!$O55="Terminé","T",IF(Planning!$O55="En retard","R",IF(Planning!$J55="Oui","C","P")))),""))</f>
        <v/>
      </c>
      <c r="W55" s="34">
        <f>IF(OR(Planning!$C55="",Planning!$M55=""),"",IF(AND(Planning!$H55&lt;=W$7+4,Planning!$M55&gt;=W$7),IF(Planning!$G55=0,"◆",IF(Planning!$O55="Terminé","T",IF(Planning!$O55="En retard","R",IF(Planning!$J55="Oui","C","P")))),""))</f>
        <v/>
      </c>
      <c r="X55" s="34">
        <f>IF(OR(Planning!$C55="",Planning!$M55=""),"",IF(AND(Planning!$H55&lt;=X$7+4,Planning!$M55&gt;=X$7),IF(Planning!$G55=0,"◆",IF(Planning!$O55="Terminé","T",IF(Planning!$O55="En retard","R",IF(Planning!$J55="Oui","C","P")))),""))</f>
        <v/>
      </c>
      <c r="Y55" s="34">
        <f>IF(OR(Planning!$C55="",Planning!$M55=""),"",IF(AND(Planning!$H55&lt;=Y$7+4,Planning!$M55&gt;=Y$7),IF(Planning!$G55=0,"◆",IF(Planning!$O55="Terminé","T",IF(Planning!$O55="En retard","R",IF(Planning!$J55="Oui","C","P")))),""))</f>
        <v/>
      </c>
      <c r="Z55" s="34">
        <f>IF(OR(Planning!$C55="",Planning!$M55=""),"",IF(AND(Planning!$H55&lt;=Z$7+4,Planning!$M55&gt;=Z$7),IF(Planning!$G55=0,"◆",IF(Planning!$O55="Terminé","T",IF(Planning!$O55="En retard","R",IF(Planning!$J55="Oui","C","P")))),""))</f>
        <v/>
      </c>
      <c r="AA55" s="34">
        <f>IF(OR(Planning!$C55="",Planning!$M55=""),"",IF(AND(Planning!$H55&lt;=AA$7+4,Planning!$M55&gt;=AA$7),IF(Planning!$G55=0,"◆",IF(Planning!$O55="Terminé","T",IF(Planning!$O55="En retard","R",IF(Planning!$J55="Oui","C","P")))),""))</f>
        <v/>
      </c>
      <c r="AB55" s="34">
        <f>IF(OR(Planning!$C55="",Planning!$M55=""),"",IF(AND(Planning!$H55&lt;=AB$7+4,Planning!$M55&gt;=AB$7),IF(Planning!$G55=0,"◆",IF(Planning!$O55="Terminé","T",IF(Planning!$O55="En retard","R",IF(Planning!$J55="Oui","C","P")))),""))</f>
        <v/>
      </c>
      <c r="AC55" s="34">
        <f>IF(OR(Planning!$C55="",Planning!$M55=""),"",IF(AND(Planning!$H55&lt;=AC$7+4,Planning!$M55&gt;=AC$7),IF(Planning!$G55=0,"◆",IF(Planning!$O55="Terminé","T",IF(Planning!$O55="En retard","R",IF(Planning!$J55="Oui","C","P")))),""))</f>
        <v/>
      </c>
      <c r="AD55" s="34">
        <f>IF(OR(Planning!$C55="",Planning!$M55=""),"",IF(AND(Planning!$H55&lt;=AD$7+4,Planning!$M55&gt;=AD$7),IF(Planning!$G55=0,"◆",IF(Planning!$O55="Terminé","T",IF(Planning!$O55="En retard","R",IF(Planning!$J55="Oui","C","P")))),""))</f>
        <v/>
      </c>
      <c r="AE55" s="34">
        <f>IF(OR(Planning!$C55="",Planning!$M55=""),"",IF(AND(Planning!$H55&lt;=AE$7+4,Planning!$M55&gt;=AE$7),IF(Planning!$G55=0,"◆",IF(Planning!$O55="Terminé","T",IF(Planning!$O55="En retard","R",IF(Planning!$J55="Oui","C","P")))),""))</f>
        <v/>
      </c>
      <c r="AF55" s="34">
        <f>IF(OR(Planning!$C55="",Planning!$M55=""),"",IF(AND(Planning!$H55&lt;=AF$7+4,Planning!$M55&gt;=AF$7),IF(Planning!$G55=0,"◆",IF(Planning!$O55="Terminé","T",IF(Planning!$O55="En retard","R",IF(Planning!$J55="Oui","C","P")))),""))</f>
        <v/>
      </c>
      <c r="AG55" s="34">
        <f>IF(OR(Planning!$C55="",Planning!$M55=""),"",IF(AND(Planning!$H55&lt;=AG$7+4,Planning!$M55&gt;=AG$7),IF(Planning!$G55=0,"◆",IF(Planning!$O55="Terminé","T",IF(Planning!$O55="En retard","R",IF(Planning!$J55="Oui","C","P")))),""))</f>
        <v/>
      </c>
      <c r="AH55" s="34">
        <f>IF(OR(Planning!$C55="",Planning!$M55=""),"",IF(AND(Planning!$H55&lt;=AH$7+4,Planning!$M55&gt;=AH$7),IF(Planning!$G55=0,"◆",IF(Planning!$O55="Terminé","T",IF(Planning!$O55="En retard","R",IF(Planning!$J55="Oui","C","P")))),""))</f>
        <v/>
      </c>
      <c r="AI55" s="34">
        <f>IF(OR(Planning!$C55="",Planning!$M55=""),"",IF(AND(Planning!$H55&lt;=AI$7+4,Planning!$M55&gt;=AI$7),IF(Planning!$G55=0,"◆",IF(Planning!$O55="Terminé","T",IF(Planning!$O55="En retard","R",IF(Planning!$J55="Oui","C","P")))),""))</f>
        <v/>
      </c>
      <c r="AJ55" s="34">
        <f>IF(OR(Planning!$C55="",Planning!$M55=""),"",IF(AND(Planning!$H55&lt;=AJ$7+4,Planning!$M55&gt;=AJ$7),IF(Planning!$G55=0,"◆",IF(Planning!$O55="Terminé","T",IF(Planning!$O55="En retard","R",IF(Planning!$J55="Oui","C","P")))),""))</f>
        <v/>
      </c>
      <c r="AK55" s="34">
        <f>IF(OR(Planning!$C55="",Planning!$M55=""),"",IF(AND(Planning!$H55&lt;=AK$7+4,Planning!$M55&gt;=AK$7),IF(Planning!$G55=0,"◆",IF(Planning!$O55="Terminé","T",IF(Planning!$O55="En retard","R",IF(Planning!$J55="Oui","C","P")))),""))</f>
        <v/>
      </c>
      <c r="AL55" s="34">
        <f>IF(OR(Planning!$C55="",Planning!$M55=""),"",IF(AND(Planning!$H55&lt;=AL$7+4,Planning!$M55&gt;=AL$7),IF(Planning!$G55=0,"◆",IF(Planning!$O55="Terminé","T",IF(Planning!$O55="En retard","R",IF(Planning!$J55="Oui","C","P")))),""))</f>
        <v/>
      </c>
      <c r="AM55" s="34">
        <f>IF(OR(Planning!$C55="",Planning!$M55=""),"",IF(AND(Planning!$H55&lt;=AM$7+4,Planning!$M55&gt;=AM$7),IF(Planning!$G55=0,"◆",IF(Planning!$O55="Terminé","T",IF(Planning!$O55="En retard","R",IF(Planning!$J55="Oui","C","P")))),""))</f>
        <v/>
      </c>
      <c r="AN55" s="34">
        <f>IF(OR(Planning!$C55="",Planning!$M55=""),"",IF(AND(Planning!$H55&lt;=AN$7+4,Planning!$M55&gt;=AN$7),IF(Planning!$G55=0,"◆",IF(Planning!$O55="Terminé","T",IF(Planning!$O55="En retard","R",IF(Planning!$J55="Oui","C","P")))),""))</f>
        <v/>
      </c>
      <c r="AO55" s="34">
        <f>IF(OR(Planning!$C55="",Planning!$M55=""),"",IF(AND(Planning!$H55&lt;=AO$7+4,Planning!$M55&gt;=AO$7),IF(Planning!$G55=0,"◆",IF(Planning!$O55="Terminé","T",IF(Planning!$O55="En retard","R",IF(Planning!$J55="Oui","C","P")))),""))</f>
        <v/>
      </c>
      <c r="AP55" s="34">
        <f>IF(OR(Planning!$C55="",Planning!$M55=""),"",IF(AND(Planning!$H55&lt;=AP$7+4,Planning!$M55&gt;=AP$7),IF(Planning!$G55=0,"◆",IF(Planning!$O55="Terminé","T",IF(Planning!$O55="En retard","R",IF(Planning!$J55="Oui","C","P")))),""))</f>
        <v/>
      </c>
      <c r="AQ55" s="34">
        <f>IF(OR(Planning!$C55="",Planning!$M55=""),"",IF(AND(Planning!$H55&lt;=AQ$7+4,Planning!$M55&gt;=AQ$7),IF(Planning!$G55=0,"◆",IF(Planning!$O55="Terminé","T",IF(Planning!$O55="En retard","R",IF(Planning!$J55="Oui","C","P")))),""))</f>
        <v/>
      </c>
    </row>
    <row r="56">
      <c r="A56" s="33">
        <f>IF(Planning!$C56="","",Planning!A56)</f>
        <v/>
      </c>
      <c r="B56" s="33">
        <f>IF(Planning!$C56="","",Planning!C56)</f>
        <v/>
      </c>
      <c r="C56" s="33">
        <f>IF(Planning!$C56="","",Planning!D56)</f>
        <v/>
      </c>
      <c r="D56" s="34">
        <f>IF(OR(Planning!$C56="",Planning!$M56=""),"",IF(AND(Planning!$H56&lt;=D$7+4,Planning!$M56&gt;=D$7),IF(Planning!$G56=0,"◆",IF(Planning!$O56="Terminé","T",IF(Planning!$O56="En retard","R",IF(Planning!$J56="Oui","C","P")))),""))</f>
        <v/>
      </c>
      <c r="E56" s="34">
        <f>IF(OR(Planning!$C56="",Planning!$M56=""),"",IF(AND(Planning!$H56&lt;=E$7+4,Planning!$M56&gt;=E$7),IF(Planning!$G56=0,"◆",IF(Planning!$O56="Terminé","T",IF(Planning!$O56="En retard","R",IF(Planning!$J56="Oui","C","P")))),""))</f>
        <v/>
      </c>
      <c r="F56" s="34">
        <f>IF(OR(Planning!$C56="",Planning!$M56=""),"",IF(AND(Planning!$H56&lt;=F$7+4,Planning!$M56&gt;=F$7),IF(Planning!$G56=0,"◆",IF(Planning!$O56="Terminé","T",IF(Planning!$O56="En retard","R",IF(Planning!$J56="Oui","C","P")))),""))</f>
        <v/>
      </c>
      <c r="G56" s="34">
        <f>IF(OR(Planning!$C56="",Planning!$M56=""),"",IF(AND(Planning!$H56&lt;=G$7+4,Planning!$M56&gt;=G$7),IF(Planning!$G56=0,"◆",IF(Planning!$O56="Terminé","T",IF(Planning!$O56="En retard","R",IF(Planning!$J56="Oui","C","P")))),""))</f>
        <v/>
      </c>
      <c r="H56" s="34">
        <f>IF(OR(Planning!$C56="",Planning!$M56=""),"",IF(AND(Planning!$H56&lt;=H$7+4,Planning!$M56&gt;=H$7),IF(Planning!$G56=0,"◆",IF(Planning!$O56="Terminé","T",IF(Planning!$O56="En retard","R",IF(Planning!$J56="Oui","C","P")))),""))</f>
        <v/>
      </c>
      <c r="I56" s="34">
        <f>IF(OR(Planning!$C56="",Planning!$M56=""),"",IF(AND(Planning!$H56&lt;=I$7+4,Planning!$M56&gt;=I$7),IF(Planning!$G56=0,"◆",IF(Planning!$O56="Terminé","T",IF(Planning!$O56="En retard","R",IF(Planning!$J56="Oui","C","P")))),""))</f>
        <v/>
      </c>
      <c r="J56" s="34">
        <f>IF(OR(Planning!$C56="",Planning!$M56=""),"",IF(AND(Planning!$H56&lt;=J$7+4,Planning!$M56&gt;=J$7),IF(Planning!$G56=0,"◆",IF(Planning!$O56="Terminé","T",IF(Planning!$O56="En retard","R",IF(Planning!$J56="Oui","C","P")))),""))</f>
        <v/>
      </c>
      <c r="K56" s="34">
        <f>IF(OR(Planning!$C56="",Planning!$M56=""),"",IF(AND(Planning!$H56&lt;=K$7+4,Planning!$M56&gt;=K$7),IF(Planning!$G56=0,"◆",IF(Planning!$O56="Terminé","T",IF(Planning!$O56="En retard","R",IF(Planning!$J56="Oui","C","P")))),""))</f>
        <v/>
      </c>
      <c r="L56" s="34">
        <f>IF(OR(Planning!$C56="",Planning!$M56=""),"",IF(AND(Planning!$H56&lt;=L$7+4,Planning!$M56&gt;=L$7),IF(Planning!$G56=0,"◆",IF(Planning!$O56="Terminé","T",IF(Planning!$O56="En retard","R",IF(Planning!$J56="Oui","C","P")))),""))</f>
        <v/>
      </c>
      <c r="M56" s="34">
        <f>IF(OR(Planning!$C56="",Planning!$M56=""),"",IF(AND(Planning!$H56&lt;=M$7+4,Planning!$M56&gt;=M$7),IF(Planning!$G56=0,"◆",IF(Planning!$O56="Terminé","T",IF(Planning!$O56="En retard","R",IF(Planning!$J56="Oui","C","P")))),""))</f>
        <v/>
      </c>
      <c r="N56" s="34">
        <f>IF(OR(Planning!$C56="",Planning!$M56=""),"",IF(AND(Planning!$H56&lt;=N$7+4,Planning!$M56&gt;=N$7),IF(Planning!$G56=0,"◆",IF(Planning!$O56="Terminé","T",IF(Planning!$O56="En retard","R",IF(Planning!$J56="Oui","C","P")))),""))</f>
        <v/>
      </c>
      <c r="O56" s="34">
        <f>IF(OR(Planning!$C56="",Planning!$M56=""),"",IF(AND(Planning!$H56&lt;=O$7+4,Planning!$M56&gt;=O$7),IF(Planning!$G56=0,"◆",IF(Planning!$O56="Terminé","T",IF(Planning!$O56="En retard","R",IF(Planning!$J56="Oui","C","P")))),""))</f>
        <v/>
      </c>
      <c r="P56" s="34">
        <f>IF(OR(Planning!$C56="",Planning!$M56=""),"",IF(AND(Planning!$H56&lt;=P$7+4,Planning!$M56&gt;=P$7),IF(Planning!$G56=0,"◆",IF(Planning!$O56="Terminé","T",IF(Planning!$O56="En retard","R",IF(Planning!$J56="Oui","C","P")))),""))</f>
        <v/>
      </c>
      <c r="Q56" s="34">
        <f>IF(OR(Planning!$C56="",Planning!$M56=""),"",IF(AND(Planning!$H56&lt;=Q$7+4,Planning!$M56&gt;=Q$7),IF(Planning!$G56=0,"◆",IF(Planning!$O56="Terminé","T",IF(Planning!$O56="En retard","R",IF(Planning!$J56="Oui","C","P")))),""))</f>
        <v/>
      </c>
      <c r="R56" s="34">
        <f>IF(OR(Planning!$C56="",Planning!$M56=""),"",IF(AND(Planning!$H56&lt;=R$7+4,Planning!$M56&gt;=R$7),IF(Planning!$G56=0,"◆",IF(Planning!$O56="Terminé","T",IF(Planning!$O56="En retard","R",IF(Planning!$J56="Oui","C","P")))),""))</f>
        <v/>
      </c>
      <c r="S56" s="34">
        <f>IF(OR(Planning!$C56="",Planning!$M56=""),"",IF(AND(Planning!$H56&lt;=S$7+4,Planning!$M56&gt;=S$7),IF(Planning!$G56=0,"◆",IF(Planning!$O56="Terminé","T",IF(Planning!$O56="En retard","R",IF(Planning!$J56="Oui","C","P")))),""))</f>
        <v/>
      </c>
      <c r="T56" s="34">
        <f>IF(OR(Planning!$C56="",Planning!$M56=""),"",IF(AND(Planning!$H56&lt;=T$7+4,Planning!$M56&gt;=T$7),IF(Planning!$G56=0,"◆",IF(Planning!$O56="Terminé","T",IF(Planning!$O56="En retard","R",IF(Planning!$J56="Oui","C","P")))),""))</f>
        <v/>
      </c>
      <c r="U56" s="34">
        <f>IF(OR(Planning!$C56="",Planning!$M56=""),"",IF(AND(Planning!$H56&lt;=U$7+4,Planning!$M56&gt;=U$7),IF(Planning!$G56=0,"◆",IF(Planning!$O56="Terminé","T",IF(Planning!$O56="En retard","R",IF(Planning!$J56="Oui","C","P")))),""))</f>
        <v/>
      </c>
      <c r="V56" s="34">
        <f>IF(OR(Planning!$C56="",Planning!$M56=""),"",IF(AND(Planning!$H56&lt;=V$7+4,Planning!$M56&gt;=V$7),IF(Planning!$G56=0,"◆",IF(Planning!$O56="Terminé","T",IF(Planning!$O56="En retard","R",IF(Planning!$J56="Oui","C","P")))),""))</f>
        <v/>
      </c>
      <c r="W56" s="34">
        <f>IF(OR(Planning!$C56="",Planning!$M56=""),"",IF(AND(Planning!$H56&lt;=W$7+4,Planning!$M56&gt;=W$7),IF(Planning!$G56=0,"◆",IF(Planning!$O56="Terminé","T",IF(Planning!$O56="En retard","R",IF(Planning!$J56="Oui","C","P")))),""))</f>
        <v/>
      </c>
      <c r="X56" s="34">
        <f>IF(OR(Planning!$C56="",Planning!$M56=""),"",IF(AND(Planning!$H56&lt;=X$7+4,Planning!$M56&gt;=X$7),IF(Planning!$G56=0,"◆",IF(Planning!$O56="Terminé","T",IF(Planning!$O56="En retard","R",IF(Planning!$J56="Oui","C","P")))),""))</f>
        <v/>
      </c>
      <c r="Y56" s="34">
        <f>IF(OR(Planning!$C56="",Planning!$M56=""),"",IF(AND(Planning!$H56&lt;=Y$7+4,Planning!$M56&gt;=Y$7),IF(Planning!$G56=0,"◆",IF(Planning!$O56="Terminé","T",IF(Planning!$O56="En retard","R",IF(Planning!$J56="Oui","C","P")))),""))</f>
        <v/>
      </c>
      <c r="Z56" s="34">
        <f>IF(OR(Planning!$C56="",Planning!$M56=""),"",IF(AND(Planning!$H56&lt;=Z$7+4,Planning!$M56&gt;=Z$7),IF(Planning!$G56=0,"◆",IF(Planning!$O56="Terminé","T",IF(Planning!$O56="En retard","R",IF(Planning!$J56="Oui","C","P")))),""))</f>
        <v/>
      </c>
      <c r="AA56" s="34">
        <f>IF(OR(Planning!$C56="",Planning!$M56=""),"",IF(AND(Planning!$H56&lt;=AA$7+4,Planning!$M56&gt;=AA$7),IF(Planning!$G56=0,"◆",IF(Planning!$O56="Terminé","T",IF(Planning!$O56="En retard","R",IF(Planning!$J56="Oui","C","P")))),""))</f>
        <v/>
      </c>
      <c r="AB56" s="34">
        <f>IF(OR(Planning!$C56="",Planning!$M56=""),"",IF(AND(Planning!$H56&lt;=AB$7+4,Planning!$M56&gt;=AB$7),IF(Planning!$G56=0,"◆",IF(Planning!$O56="Terminé","T",IF(Planning!$O56="En retard","R",IF(Planning!$J56="Oui","C","P")))),""))</f>
        <v/>
      </c>
      <c r="AC56" s="34">
        <f>IF(OR(Planning!$C56="",Planning!$M56=""),"",IF(AND(Planning!$H56&lt;=AC$7+4,Planning!$M56&gt;=AC$7),IF(Planning!$G56=0,"◆",IF(Planning!$O56="Terminé","T",IF(Planning!$O56="En retard","R",IF(Planning!$J56="Oui","C","P")))),""))</f>
        <v/>
      </c>
      <c r="AD56" s="34">
        <f>IF(OR(Planning!$C56="",Planning!$M56=""),"",IF(AND(Planning!$H56&lt;=AD$7+4,Planning!$M56&gt;=AD$7),IF(Planning!$G56=0,"◆",IF(Planning!$O56="Terminé","T",IF(Planning!$O56="En retard","R",IF(Planning!$J56="Oui","C","P")))),""))</f>
        <v/>
      </c>
      <c r="AE56" s="34">
        <f>IF(OR(Planning!$C56="",Planning!$M56=""),"",IF(AND(Planning!$H56&lt;=AE$7+4,Planning!$M56&gt;=AE$7),IF(Planning!$G56=0,"◆",IF(Planning!$O56="Terminé","T",IF(Planning!$O56="En retard","R",IF(Planning!$J56="Oui","C","P")))),""))</f>
        <v/>
      </c>
      <c r="AF56" s="34">
        <f>IF(OR(Planning!$C56="",Planning!$M56=""),"",IF(AND(Planning!$H56&lt;=AF$7+4,Planning!$M56&gt;=AF$7),IF(Planning!$G56=0,"◆",IF(Planning!$O56="Terminé","T",IF(Planning!$O56="En retard","R",IF(Planning!$J56="Oui","C","P")))),""))</f>
        <v/>
      </c>
      <c r="AG56" s="34">
        <f>IF(OR(Planning!$C56="",Planning!$M56=""),"",IF(AND(Planning!$H56&lt;=AG$7+4,Planning!$M56&gt;=AG$7),IF(Planning!$G56=0,"◆",IF(Planning!$O56="Terminé","T",IF(Planning!$O56="En retard","R",IF(Planning!$J56="Oui","C","P")))),""))</f>
        <v/>
      </c>
      <c r="AH56" s="34">
        <f>IF(OR(Planning!$C56="",Planning!$M56=""),"",IF(AND(Planning!$H56&lt;=AH$7+4,Planning!$M56&gt;=AH$7),IF(Planning!$G56=0,"◆",IF(Planning!$O56="Terminé","T",IF(Planning!$O56="En retard","R",IF(Planning!$J56="Oui","C","P")))),""))</f>
        <v/>
      </c>
      <c r="AI56" s="34">
        <f>IF(OR(Planning!$C56="",Planning!$M56=""),"",IF(AND(Planning!$H56&lt;=AI$7+4,Planning!$M56&gt;=AI$7),IF(Planning!$G56=0,"◆",IF(Planning!$O56="Terminé","T",IF(Planning!$O56="En retard","R",IF(Planning!$J56="Oui","C","P")))),""))</f>
        <v/>
      </c>
      <c r="AJ56" s="34">
        <f>IF(OR(Planning!$C56="",Planning!$M56=""),"",IF(AND(Planning!$H56&lt;=AJ$7+4,Planning!$M56&gt;=AJ$7),IF(Planning!$G56=0,"◆",IF(Planning!$O56="Terminé","T",IF(Planning!$O56="En retard","R",IF(Planning!$J56="Oui","C","P")))),""))</f>
        <v/>
      </c>
      <c r="AK56" s="34">
        <f>IF(OR(Planning!$C56="",Planning!$M56=""),"",IF(AND(Planning!$H56&lt;=AK$7+4,Planning!$M56&gt;=AK$7),IF(Planning!$G56=0,"◆",IF(Planning!$O56="Terminé","T",IF(Planning!$O56="En retard","R",IF(Planning!$J56="Oui","C","P")))),""))</f>
        <v/>
      </c>
      <c r="AL56" s="34">
        <f>IF(OR(Planning!$C56="",Planning!$M56=""),"",IF(AND(Planning!$H56&lt;=AL$7+4,Planning!$M56&gt;=AL$7),IF(Planning!$G56=0,"◆",IF(Planning!$O56="Terminé","T",IF(Planning!$O56="En retard","R",IF(Planning!$J56="Oui","C","P")))),""))</f>
        <v/>
      </c>
      <c r="AM56" s="34">
        <f>IF(OR(Planning!$C56="",Planning!$M56=""),"",IF(AND(Planning!$H56&lt;=AM$7+4,Planning!$M56&gt;=AM$7),IF(Planning!$G56=0,"◆",IF(Planning!$O56="Terminé","T",IF(Planning!$O56="En retard","R",IF(Planning!$J56="Oui","C","P")))),""))</f>
        <v/>
      </c>
      <c r="AN56" s="34">
        <f>IF(OR(Planning!$C56="",Planning!$M56=""),"",IF(AND(Planning!$H56&lt;=AN$7+4,Planning!$M56&gt;=AN$7),IF(Planning!$G56=0,"◆",IF(Planning!$O56="Terminé","T",IF(Planning!$O56="En retard","R",IF(Planning!$J56="Oui","C","P")))),""))</f>
        <v/>
      </c>
      <c r="AO56" s="34">
        <f>IF(OR(Planning!$C56="",Planning!$M56=""),"",IF(AND(Planning!$H56&lt;=AO$7+4,Planning!$M56&gt;=AO$7),IF(Planning!$G56=0,"◆",IF(Planning!$O56="Terminé","T",IF(Planning!$O56="En retard","R",IF(Planning!$J56="Oui","C","P")))),""))</f>
        <v/>
      </c>
      <c r="AP56" s="34">
        <f>IF(OR(Planning!$C56="",Planning!$M56=""),"",IF(AND(Planning!$H56&lt;=AP$7+4,Planning!$M56&gt;=AP$7),IF(Planning!$G56=0,"◆",IF(Planning!$O56="Terminé","T",IF(Planning!$O56="En retard","R",IF(Planning!$J56="Oui","C","P")))),""))</f>
        <v/>
      </c>
      <c r="AQ56" s="34">
        <f>IF(OR(Planning!$C56="",Planning!$M56=""),"",IF(AND(Planning!$H56&lt;=AQ$7+4,Planning!$M56&gt;=AQ$7),IF(Planning!$G56=0,"◆",IF(Planning!$O56="Terminé","T",IF(Planning!$O56="En retard","R",IF(Planning!$J56="Oui","C","P")))),""))</f>
        <v/>
      </c>
    </row>
    <row r="57">
      <c r="A57" s="33">
        <f>IF(Planning!$C57="","",Planning!A57)</f>
        <v/>
      </c>
      <c r="B57" s="33">
        <f>IF(Planning!$C57="","",Planning!C57)</f>
        <v/>
      </c>
      <c r="C57" s="33">
        <f>IF(Planning!$C57="","",Planning!D57)</f>
        <v/>
      </c>
      <c r="D57" s="34">
        <f>IF(OR(Planning!$C57="",Planning!$M57=""),"",IF(AND(Planning!$H57&lt;=D$7+4,Planning!$M57&gt;=D$7),IF(Planning!$G57=0,"◆",IF(Planning!$O57="Terminé","T",IF(Planning!$O57="En retard","R",IF(Planning!$J57="Oui","C","P")))),""))</f>
        <v/>
      </c>
      <c r="E57" s="34">
        <f>IF(OR(Planning!$C57="",Planning!$M57=""),"",IF(AND(Planning!$H57&lt;=E$7+4,Planning!$M57&gt;=E$7),IF(Planning!$G57=0,"◆",IF(Planning!$O57="Terminé","T",IF(Planning!$O57="En retard","R",IF(Planning!$J57="Oui","C","P")))),""))</f>
        <v/>
      </c>
      <c r="F57" s="34">
        <f>IF(OR(Planning!$C57="",Planning!$M57=""),"",IF(AND(Planning!$H57&lt;=F$7+4,Planning!$M57&gt;=F$7),IF(Planning!$G57=0,"◆",IF(Planning!$O57="Terminé","T",IF(Planning!$O57="En retard","R",IF(Planning!$J57="Oui","C","P")))),""))</f>
        <v/>
      </c>
      <c r="G57" s="34">
        <f>IF(OR(Planning!$C57="",Planning!$M57=""),"",IF(AND(Planning!$H57&lt;=G$7+4,Planning!$M57&gt;=G$7),IF(Planning!$G57=0,"◆",IF(Planning!$O57="Terminé","T",IF(Planning!$O57="En retard","R",IF(Planning!$J57="Oui","C","P")))),""))</f>
        <v/>
      </c>
      <c r="H57" s="34">
        <f>IF(OR(Planning!$C57="",Planning!$M57=""),"",IF(AND(Planning!$H57&lt;=H$7+4,Planning!$M57&gt;=H$7),IF(Planning!$G57=0,"◆",IF(Planning!$O57="Terminé","T",IF(Planning!$O57="En retard","R",IF(Planning!$J57="Oui","C","P")))),""))</f>
        <v/>
      </c>
      <c r="I57" s="34">
        <f>IF(OR(Planning!$C57="",Planning!$M57=""),"",IF(AND(Planning!$H57&lt;=I$7+4,Planning!$M57&gt;=I$7),IF(Planning!$G57=0,"◆",IF(Planning!$O57="Terminé","T",IF(Planning!$O57="En retard","R",IF(Planning!$J57="Oui","C","P")))),""))</f>
        <v/>
      </c>
      <c r="J57" s="34">
        <f>IF(OR(Planning!$C57="",Planning!$M57=""),"",IF(AND(Planning!$H57&lt;=J$7+4,Planning!$M57&gt;=J$7),IF(Planning!$G57=0,"◆",IF(Planning!$O57="Terminé","T",IF(Planning!$O57="En retard","R",IF(Planning!$J57="Oui","C","P")))),""))</f>
        <v/>
      </c>
      <c r="K57" s="34">
        <f>IF(OR(Planning!$C57="",Planning!$M57=""),"",IF(AND(Planning!$H57&lt;=K$7+4,Planning!$M57&gt;=K$7),IF(Planning!$G57=0,"◆",IF(Planning!$O57="Terminé","T",IF(Planning!$O57="En retard","R",IF(Planning!$J57="Oui","C","P")))),""))</f>
        <v/>
      </c>
      <c r="L57" s="34">
        <f>IF(OR(Planning!$C57="",Planning!$M57=""),"",IF(AND(Planning!$H57&lt;=L$7+4,Planning!$M57&gt;=L$7),IF(Planning!$G57=0,"◆",IF(Planning!$O57="Terminé","T",IF(Planning!$O57="En retard","R",IF(Planning!$J57="Oui","C","P")))),""))</f>
        <v/>
      </c>
      <c r="M57" s="34">
        <f>IF(OR(Planning!$C57="",Planning!$M57=""),"",IF(AND(Planning!$H57&lt;=M$7+4,Planning!$M57&gt;=M$7),IF(Planning!$G57=0,"◆",IF(Planning!$O57="Terminé","T",IF(Planning!$O57="En retard","R",IF(Planning!$J57="Oui","C","P")))),""))</f>
        <v/>
      </c>
      <c r="N57" s="34">
        <f>IF(OR(Planning!$C57="",Planning!$M57=""),"",IF(AND(Planning!$H57&lt;=N$7+4,Planning!$M57&gt;=N$7),IF(Planning!$G57=0,"◆",IF(Planning!$O57="Terminé","T",IF(Planning!$O57="En retard","R",IF(Planning!$J57="Oui","C","P")))),""))</f>
        <v/>
      </c>
      <c r="O57" s="34">
        <f>IF(OR(Planning!$C57="",Planning!$M57=""),"",IF(AND(Planning!$H57&lt;=O$7+4,Planning!$M57&gt;=O$7),IF(Planning!$G57=0,"◆",IF(Planning!$O57="Terminé","T",IF(Planning!$O57="En retard","R",IF(Planning!$J57="Oui","C","P")))),""))</f>
        <v/>
      </c>
      <c r="P57" s="34">
        <f>IF(OR(Planning!$C57="",Planning!$M57=""),"",IF(AND(Planning!$H57&lt;=P$7+4,Planning!$M57&gt;=P$7),IF(Planning!$G57=0,"◆",IF(Planning!$O57="Terminé","T",IF(Planning!$O57="En retard","R",IF(Planning!$J57="Oui","C","P")))),""))</f>
        <v/>
      </c>
      <c r="Q57" s="34">
        <f>IF(OR(Planning!$C57="",Planning!$M57=""),"",IF(AND(Planning!$H57&lt;=Q$7+4,Planning!$M57&gt;=Q$7),IF(Planning!$G57=0,"◆",IF(Planning!$O57="Terminé","T",IF(Planning!$O57="En retard","R",IF(Planning!$J57="Oui","C","P")))),""))</f>
        <v/>
      </c>
      <c r="R57" s="34">
        <f>IF(OR(Planning!$C57="",Planning!$M57=""),"",IF(AND(Planning!$H57&lt;=R$7+4,Planning!$M57&gt;=R$7),IF(Planning!$G57=0,"◆",IF(Planning!$O57="Terminé","T",IF(Planning!$O57="En retard","R",IF(Planning!$J57="Oui","C","P")))),""))</f>
        <v/>
      </c>
      <c r="S57" s="34">
        <f>IF(OR(Planning!$C57="",Planning!$M57=""),"",IF(AND(Planning!$H57&lt;=S$7+4,Planning!$M57&gt;=S$7),IF(Planning!$G57=0,"◆",IF(Planning!$O57="Terminé","T",IF(Planning!$O57="En retard","R",IF(Planning!$J57="Oui","C","P")))),""))</f>
        <v/>
      </c>
      <c r="T57" s="34">
        <f>IF(OR(Planning!$C57="",Planning!$M57=""),"",IF(AND(Planning!$H57&lt;=T$7+4,Planning!$M57&gt;=T$7),IF(Planning!$G57=0,"◆",IF(Planning!$O57="Terminé","T",IF(Planning!$O57="En retard","R",IF(Planning!$J57="Oui","C","P")))),""))</f>
        <v/>
      </c>
      <c r="U57" s="34">
        <f>IF(OR(Planning!$C57="",Planning!$M57=""),"",IF(AND(Planning!$H57&lt;=U$7+4,Planning!$M57&gt;=U$7),IF(Planning!$G57=0,"◆",IF(Planning!$O57="Terminé","T",IF(Planning!$O57="En retard","R",IF(Planning!$J57="Oui","C","P")))),""))</f>
        <v/>
      </c>
      <c r="V57" s="34">
        <f>IF(OR(Planning!$C57="",Planning!$M57=""),"",IF(AND(Planning!$H57&lt;=V$7+4,Planning!$M57&gt;=V$7),IF(Planning!$G57=0,"◆",IF(Planning!$O57="Terminé","T",IF(Planning!$O57="En retard","R",IF(Planning!$J57="Oui","C","P")))),""))</f>
        <v/>
      </c>
      <c r="W57" s="34">
        <f>IF(OR(Planning!$C57="",Planning!$M57=""),"",IF(AND(Planning!$H57&lt;=W$7+4,Planning!$M57&gt;=W$7),IF(Planning!$G57=0,"◆",IF(Planning!$O57="Terminé","T",IF(Planning!$O57="En retard","R",IF(Planning!$J57="Oui","C","P")))),""))</f>
        <v/>
      </c>
      <c r="X57" s="34">
        <f>IF(OR(Planning!$C57="",Planning!$M57=""),"",IF(AND(Planning!$H57&lt;=X$7+4,Planning!$M57&gt;=X$7),IF(Planning!$G57=0,"◆",IF(Planning!$O57="Terminé","T",IF(Planning!$O57="En retard","R",IF(Planning!$J57="Oui","C","P")))),""))</f>
        <v/>
      </c>
      <c r="Y57" s="34">
        <f>IF(OR(Planning!$C57="",Planning!$M57=""),"",IF(AND(Planning!$H57&lt;=Y$7+4,Planning!$M57&gt;=Y$7),IF(Planning!$G57=0,"◆",IF(Planning!$O57="Terminé","T",IF(Planning!$O57="En retard","R",IF(Planning!$J57="Oui","C","P")))),""))</f>
        <v/>
      </c>
      <c r="Z57" s="34">
        <f>IF(OR(Planning!$C57="",Planning!$M57=""),"",IF(AND(Planning!$H57&lt;=Z$7+4,Planning!$M57&gt;=Z$7),IF(Planning!$G57=0,"◆",IF(Planning!$O57="Terminé","T",IF(Planning!$O57="En retard","R",IF(Planning!$J57="Oui","C","P")))),""))</f>
        <v/>
      </c>
      <c r="AA57" s="34">
        <f>IF(OR(Planning!$C57="",Planning!$M57=""),"",IF(AND(Planning!$H57&lt;=AA$7+4,Planning!$M57&gt;=AA$7),IF(Planning!$G57=0,"◆",IF(Planning!$O57="Terminé","T",IF(Planning!$O57="En retard","R",IF(Planning!$J57="Oui","C","P")))),""))</f>
        <v/>
      </c>
      <c r="AB57" s="34">
        <f>IF(OR(Planning!$C57="",Planning!$M57=""),"",IF(AND(Planning!$H57&lt;=AB$7+4,Planning!$M57&gt;=AB$7),IF(Planning!$G57=0,"◆",IF(Planning!$O57="Terminé","T",IF(Planning!$O57="En retard","R",IF(Planning!$J57="Oui","C","P")))),""))</f>
        <v/>
      </c>
      <c r="AC57" s="34">
        <f>IF(OR(Planning!$C57="",Planning!$M57=""),"",IF(AND(Planning!$H57&lt;=AC$7+4,Planning!$M57&gt;=AC$7),IF(Planning!$G57=0,"◆",IF(Planning!$O57="Terminé","T",IF(Planning!$O57="En retard","R",IF(Planning!$J57="Oui","C","P")))),""))</f>
        <v/>
      </c>
      <c r="AD57" s="34">
        <f>IF(OR(Planning!$C57="",Planning!$M57=""),"",IF(AND(Planning!$H57&lt;=AD$7+4,Planning!$M57&gt;=AD$7),IF(Planning!$G57=0,"◆",IF(Planning!$O57="Terminé","T",IF(Planning!$O57="En retard","R",IF(Planning!$J57="Oui","C","P")))),""))</f>
        <v/>
      </c>
      <c r="AE57" s="34">
        <f>IF(OR(Planning!$C57="",Planning!$M57=""),"",IF(AND(Planning!$H57&lt;=AE$7+4,Planning!$M57&gt;=AE$7),IF(Planning!$G57=0,"◆",IF(Planning!$O57="Terminé","T",IF(Planning!$O57="En retard","R",IF(Planning!$J57="Oui","C","P")))),""))</f>
        <v/>
      </c>
      <c r="AF57" s="34">
        <f>IF(OR(Planning!$C57="",Planning!$M57=""),"",IF(AND(Planning!$H57&lt;=AF$7+4,Planning!$M57&gt;=AF$7),IF(Planning!$G57=0,"◆",IF(Planning!$O57="Terminé","T",IF(Planning!$O57="En retard","R",IF(Planning!$J57="Oui","C","P")))),""))</f>
        <v/>
      </c>
      <c r="AG57" s="34">
        <f>IF(OR(Planning!$C57="",Planning!$M57=""),"",IF(AND(Planning!$H57&lt;=AG$7+4,Planning!$M57&gt;=AG$7),IF(Planning!$G57=0,"◆",IF(Planning!$O57="Terminé","T",IF(Planning!$O57="En retard","R",IF(Planning!$J57="Oui","C","P")))),""))</f>
        <v/>
      </c>
      <c r="AH57" s="34">
        <f>IF(OR(Planning!$C57="",Planning!$M57=""),"",IF(AND(Planning!$H57&lt;=AH$7+4,Planning!$M57&gt;=AH$7),IF(Planning!$G57=0,"◆",IF(Planning!$O57="Terminé","T",IF(Planning!$O57="En retard","R",IF(Planning!$J57="Oui","C","P")))),""))</f>
        <v/>
      </c>
      <c r="AI57" s="34">
        <f>IF(OR(Planning!$C57="",Planning!$M57=""),"",IF(AND(Planning!$H57&lt;=AI$7+4,Planning!$M57&gt;=AI$7),IF(Planning!$G57=0,"◆",IF(Planning!$O57="Terminé","T",IF(Planning!$O57="En retard","R",IF(Planning!$J57="Oui","C","P")))),""))</f>
        <v/>
      </c>
      <c r="AJ57" s="34">
        <f>IF(OR(Planning!$C57="",Planning!$M57=""),"",IF(AND(Planning!$H57&lt;=AJ$7+4,Planning!$M57&gt;=AJ$7),IF(Planning!$G57=0,"◆",IF(Planning!$O57="Terminé","T",IF(Planning!$O57="En retard","R",IF(Planning!$J57="Oui","C","P")))),""))</f>
        <v/>
      </c>
      <c r="AK57" s="34">
        <f>IF(OR(Planning!$C57="",Planning!$M57=""),"",IF(AND(Planning!$H57&lt;=AK$7+4,Planning!$M57&gt;=AK$7),IF(Planning!$G57=0,"◆",IF(Planning!$O57="Terminé","T",IF(Planning!$O57="En retard","R",IF(Planning!$J57="Oui","C","P")))),""))</f>
        <v/>
      </c>
      <c r="AL57" s="34">
        <f>IF(OR(Planning!$C57="",Planning!$M57=""),"",IF(AND(Planning!$H57&lt;=AL$7+4,Planning!$M57&gt;=AL$7),IF(Planning!$G57=0,"◆",IF(Planning!$O57="Terminé","T",IF(Planning!$O57="En retard","R",IF(Planning!$J57="Oui","C","P")))),""))</f>
        <v/>
      </c>
      <c r="AM57" s="34">
        <f>IF(OR(Planning!$C57="",Planning!$M57=""),"",IF(AND(Planning!$H57&lt;=AM$7+4,Planning!$M57&gt;=AM$7),IF(Planning!$G57=0,"◆",IF(Planning!$O57="Terminé","T",IF(Planning!$O57="En retard","R",IF(Planning!$J57="Oui","C","P")))),""))</f>
        <v/>
      </c>
      <c r="AN57" s="34">
        <f>IF(OR(Planning!$C57="",Planning!$M57=""),"",IF(AND(Planning!$H57&lt;=AN$7+4,Planning!$M57&gt;=AN$7),IF(Planning!$G57=0,"◆",IF(Planning!$O57="Terminé","T",IF(Planning!$O57="En retard","R",IF(Planning!$J57="Oui","C","P")))),""))</f>
        <v/>
      </c>
      <c r="AO57" s="34">
        <f>IF(OR(Planning!$C57="",Planning!$M57=""),"",IF(AND(Planning!$H57&lt;=AO$7+4,Planning!$M57&gt;=AO$7),IF(Planning!$G57=0,"◆",IF(Planning!$O57="Terminé","T",IF(Planning!$O57="En retard","R",IF(Planning!$J57="Oui","C","P")))),""))</f>
        <v/>
      </c>
      <c r="AP57" s="34">
        <f>IF(OR(Planning!$C57="",Planning!$M57=""),"",IF(AND(Planning!$H57&lt;=AP$7+4,Planning!$M57&gt;=AP$7),IF(Planning!$G57=0,"◆",IF(Planning!$O57="Terminé","T",IF(Planning!$O57="En retard","R",IF(Planning!$J57="Oui","C","P")))),""))</f>
        <v/>
      </c>
      <c r="AQ57" s="34">
        <f>IF(OR(Planning!$C57="",Planning!$M57=""),"",IF(AND(Planning!$H57&lt;=AQ$7+4,Planning!$M57&gt;=AQ$7),IF(Planning!$G57=0,"◆",IF(Planning!$O57="Terminé","T",IF(Planning!$O57="En retard","R",IF(Planning!$J57="Oui","C","P")))),""))</f>
        <v/>
      </c>
    </row>
    <row r="58">
      <c r="A58" s="33">
        <f>IF(Planning!$C58="","",Planning!A58)</f>
        <v/>
      </c>
      <c r="B58" s="33">
        <f>IF(Planning!$C58="","",Planning!C58)</f>
        <v/>
      </c>
      <c r="C58" s="33">
        <f>IF(Planning!$C58="","",Planning!D58)</f>
        <v/>
      </c>
      <c r="D58" s="34">
        <f>IF(OR(Planning!$C58="",Planning!$M58=""),"",IF(AND(Planning!$H58&lt;=D$7+4,Planning!$M58&gt;=D$7),IF(Planning!$G58=0,"◆",IF(Planning!$O58="Terminé","T",IF(Planning!$O58="En retard","R",IF(Planning!$J58="Oui","C","P")))),""))</f>
        <v/>
      </c>
      <c r="E58" s="34">
        <f>IF(OR(Planning!$C58="",Planning!$M58=""),"",IF(AND(Planning!$H58&lt;=E$7+4,Planning!$M58&gt;=E$7),IF(Planning!$G58=0,"◆",IF(Planning!$O58="Terminé","T",IF(Planning!$O58="En retard","R",IF(Planning!$J58="Oui","C","P")))),""))</f>
        <v/>
      </c>
      <c r="F58" s="34">
        <f>IF(OR(Planning!$C58="",Planning!$M58=""),"",IF(AND(Planning!$H58&lt;=F$7+4,Planning!$M58&gt;=F$7),IF(Planning!$G58=0,"◆",IF(Planning!$O58="Terminé","T",IF(Planning!$O58="En retard","R",IF(Planning!$J58="Oui","C","P")))),""))</f>
        <v/>
      </c>
      <c r="G58" s="34">
        <f>IF(OR(Planning!$C58="",Planning!$M58=""),"",IF(AND(Planning!$H58&lt;=G$7+4,Planning!$M58&gt;=G$7),IF(Planning!$G58=0,"◆",IF(Planning!$O58="Terminé","T",IF(Planning!$O58="En retard","R",IF(Planning!$J58="Oui","C","P")))),""))</f>
        <v/>
      </c>
      <c r="H58" s="34">
        <f>IF(OR(Planning!$C58="",Planning!$M58=""),"",IF(AND(Planning!$H58&lt;=H$7+4,Planning!$M58&gt;=H$7),IF(Planning!$G58=0,"◆",IF(Planning!$O58="Terminé","T",IF(Planning!$O58="En retard","R",IF(Planning!$J58="Oui","C","P")))),""))</f>
        <v/>
      </c>
      <c r="I58" s="34">
        <f>IF(OR(Planning!$C58="",Planning!$M58=""),"",IF(AND(Planning!$H58&lt;=I$7+4,Planning!$M58&gt;=I$7),IF(Planning!$G58=0,"◆",IF(Planning!$O58="Terminé","T",IF(Planning!$O58="En retard","R",IF(Planning!$J58="Oui","C","P")))),""))</f>
        <v/>
      </c>
      <c r="J58" s="34">
        <f>IF(OR(Planning!$C58="",Planning!$M58=""),"",IF(AND(Planning!$H58&lt;=J$7+4,Planning!$M58&gt;=J$7),IF(Planning!$G58=0,"◆",IF(Planning!$O58="Terminé","T",IF(Planning!$O58="En retard","R",IF(Planning!$J58="Oui","C","P")))),""))</f>
        <v/>
      </c>
      <c r="K58" s="34">
        <f>IF(OR(Planning!$C58="",Planning!$M58=""),"",IF(AND(Planning!$H58&lt;=K$7+4,Planning!$M58&gt;=K$7),IF(Planning!$G58=0,"◆",IF(Planning!$O58="Terminé","T",IF(Planning!$O58="En retard","R",IF(Planning!$J58="Oui","C","P")))),""))</f>
        <v/>
      </c>
      <c r="L58" s="34">
        <f>IF(OR(Planning!$C58="",Planning!$M58=""),"",IF(AND(Planning!$H58&lt;=L$7+4,Planning!$M58&gt;=L$7),IF(Planning!$G58=0,"◆",IF(Planning!$O58="Terminé","T",IF(Planning!$O58="En retard","R",IF(Planning!$J58="Oui","C","P")))),""))</f>
        <v/>
      </c>
      <c r="M58" s="34">
        <f>IF(OR(Planning!$C58="",Planning!$M58=""),"",IF(AND(Planning!$H58&lt;=M$7+4,Planning!$M58&gt;=M$7),IF(Planning!$G58=0,"◆",IF(Planning!$O58="Terminé","T",IF(Planning!$O58="En retard","R",IF(Planning!$J58="Oui","C","P")))),""))</f>
        <v/>
      </c>
      <c r="N58" s="34">
        <f>IF(OR(Planning!$C58="",Planning!$M58=""),"",IF(AND(Planning!$H58&lt;=N$7+4,Planning!$M58&gt;=N$7),IF(Planning!$G58=0,"◆",IF(Planning!$O58="Terminé","T",IF(Planning!$O58="En retard","R",IF(Planning!$J58="Oui","C","P")))),""))</f>
        <v/>
      </c>
      <c r="O58" s="34">
        <f>IF(OR(Planning!$C58="",Planning!$M58=""),"",IF(AND(Planning!$H58&lt;=O$7+4,Planning!$M58&gt;=O$7),IF(Planning!$G58=0,"◆",IF(Planning!$O58="Terminé","T",IF(Planning!$O58="En retard","R",IF(Planning!$J58="Oui","C","P")))),""))</f>
        <v/>
      </c>
      <c r="P58" s="34">
        <f>IF(OR(Planning!$C58="",Planning!$M58=""),"",IF(AND(Planning!$H58&lt;=P$7+4,Planning!$M58&gt;=P$7),IF(Planning!$G58=0,"◆",IF(Planning!$O58="Terminé","T",IF(Planning!$O58="En retard","R",IF(Planning!$J58="Oui","C","P")))),""))</f>
        <v/>
      </c>
      <c r="Q58" s="34">
        <f>IF(OR(Planning!$C58="",Planning!$M58=""),"",IF(AND(Planning!$H58&lt;=Q$7+4,Planning!$M58&gt;=Q$7),IF(Planning!$G58=0,"◆",IF(Planning!$O58="Terminé","T",IF(Planning!$O58="En retard","R",IF(Planning!$J58="Oui","C","P")))),""))</f>
        <v/>
      </c>
      <c r="R58" s="34">
        <f>IF(OR(Planning!$C58="",Planning!$M58=""),"",IF(AND(Planning!$H58&lt;=R$7+4,Planning!$M58&gt;=R$7),IF(Planning!$G58=0,"◆",IF(Planning!$O58="Terminé","T",IF(Planning!$O58="En retard","R",IF(Planning!$J58="Oui","C","P")))),""))</f>
        <v/>
      </c>
      <c r="S58" s="34">
        <f>IF(OR(Planning!$C58="",Planning!$M58=""),"",IF(AND(Planning!$H58&lt;=S$7+4,Planning!$M58&gt;=S$7),IF(Planning!$G58=0,"◆",IF(Planning!$O58="Terminé","T",IF(Planning!$O58="En retard","R",IF(Planning!$J58="Oui","C","P")))),""))</f>
        <v/>
      </c>
      <c r="T58" s="34">
        <f>IF(OR(Planning!$C58="",Planning!$M58=""),"",IF(AND(Planning!$H58&lt;=T$7+4,Planning!$M58&gt;=T$7),IF(Planning!$G58=0,"◆",IF(Planning!$O58="Terminé","T",IF(Planning!$O58="En retard","R",IF(Planning!$J58="Oui","C","P")))),""))</f>
        <v/>
      </c>
      <c r="U58" s="34">
        <f>IF(OR(Planning!$C58="",Planning!$M58=""),"",IF(AND(Planning!$H58&lt;=U$7+4,Planning!$M58&gt;=U$7),IF(Planning!$G58=0,"◆",IF(Planning!$O58="Terminé","T",IF(Planning!$O58="En retard","R",IF(Planning!$J58="Oui","C","P")))),""))</f>
        <v/>
      </c>
      <c r="V58" s="34">
        <f>IF(OR(Planning!$C58="",Planning!$M58=""),"",IF(AND(Planning!$H58&lt;=V$7+4,Planning!$M58&gt;=V$7),IF(Planning!$G58=0,"◆",IF(Planning!$O58="Terminé","T",IF(Planning!$O58="En retard","R",IF(Planning!$J58="Oui","C","P")))),""))</f>
        <v/>
      </c>
      <c r="W58" s="34">
        <f>IF(OR(Planning!$C58="",Planning!$M58=""),"",IF(AND(Planning!$H58&lt;=W$7+4,Planning!$M58&gt;=W$7),IF(Planning!$G58=0,"◆",IF(Planning!$O58="Terminé","T",IF(Planning!$O58="En retard","R",IF(Planning!$J58="Oui","C","P")))),""))</f>
        <v/>
      </c>
      <c r="X58" s="34">
        <f>IF(OR(Planning!$C58="",Planning!$M58=""),"",IF(AND(Planning!$H58&lt;=X$7+4,Planning!$M58&gt;=X$7),IF(Planning!$G58=0,"◆",IF(Planning!$O58="Terminé","T",IF(Planning!$O58="En retard","R",IF(Planning!$J58="Oui","C","P")))),""))</f>
        <v/>
      </c>
      <c r="Y58" s="34">
        <f>IF(OR(Planning!$C58="",Planning!$M58=""),"",IF(AND(Planning!$H58&lt;=Y$7+4,Planning!$M58&gt;=Y$7),IF(Planning!$G58=0,"◆",IF(Planning!$O58="Terminé","T",IF(Planning!$O58="En retard","R",IF(Planning!$J58="Oui","C","P")))),""))</f>
        <v/>
      </c>
      <c r="Z58" s="34">
        <f>IF(OR(Planning!$C58="",Planning!$M58=""),"",IF(AND(Planning!$H58&lt;=Z$7+4,Planning!$M58&gt;=Z$7),IF(Planning!$G58=0,"◆",IF(Planning!$O58="Terminé","T",IF(Planning!$O58="En retard","R",IF(Planning!$J58="Oui","C","P")))),""))</f>
        <v/>
      </c>
      <c r="AA58" s="34">
        <f>IF(OR(Planning!$C58="",Planning!$M58=""),"",IF(AND(Planning!$H58&lt;=AA$7+4,Planning!$M58&gt;=AA$7),IF(Planning!$G58=0,"◆",IF(Planning!$O58="Terminé","T",IF(Planning!$O58="En retard","R",IF(Planning!$J58="Oui","C","P")))),""))</f>
        <v/>
      </c>
      <c r="AB58" s="34">
        <f>IF(OR(Planning!$C58="",Planning!$M58=""),"",IF(AND(Planning!$H58&lt;=AB$7+4,Planning!$M58&gt;=AB$7),IF(Planning!$G58=0,"◆",IF(Planning!$O58="Terminé","T",IF(Planning!$O58="En retard","R",IF(Planning!$J58="Oui","C","P")))),""))</f>
        <v/>
      </c>
      <c r="AC58" s="34">
        <f>IF(OR(Planning!$C58="",Planning!$M58=""),"",IF(AND(Planning!$H58&lt;=AC$7+4,Planning!$M58&gt;=AC$7),IF(Planning!$G58=0,"◆",IF(Planning!$O58="Terminé","T",IF(Planning!$O58="En retard","R",IF(Planning!$J58="Oui","C","P")))),""))</f>
        <v/>
      </c>
      <c r="AD58" s="34">
        <f>IF(OR(Planning!$C58="",Planning!$M58=""),"",IF(AND(Planning!$H58&lt;=AD$7+4,Planning!$M58&gt;=AD$7),IF(Planning!$G58=0,"◆",IF(Planning!$O58="Terminé","T",IF(Planning!$O58="En retard","R",IF(Planning!$J58="Oui","C","P")))),""))</f>
        <v/>
      </c>
      <c r="AE58" s="34">
        <f>IF(OR(Planning!$C58="",Planning!$M58=""),"",IF(AND(Planning!$H58&lt;=AE$7+4,Planning!$M58&gt;=AE$7),IF(Planning!$G58=0,"◆",IF(Planning!$O58="Terminé","T",IF(Planning!$O58="En retard","R",IF(Planning!$J58="Oui","C","P")))),""))</f>
        <v/>
      </c>
      <c r="AF58" s="34">
        <f>IF(OR(Planning!$C58="",Planning!$M58=""),"",IF(AND(Planning!$H58&lt;=AF$7+4,Planning!$M58&gt;=AF$7),IF(Planning!$G58=0,"◆",IF(Planning!$O58="Terminé","T",IF(Planning!$O58="En retard","R",IF(Planning!$J58="Oui","C","P")))),""))</f>
        <v/>
      </c>
      <c r="AG58" s="34">
        <f>IF(OR(Planning!$C58="",Planning!$M58=""),"",IF(AND(Planning!$H58&lt;=AG$7+4,Planning!$M58&gt;=AG$7),IF(Planning!$G58=0,"◆",IF(Planning!$O58="Terminé","T",IF(Planning!$O58="En retard","R",IF(Planning!$J58="Oui","C","P")))),""))</f>
        <v/>
      </c>
      <c r="AH58" s="34">
        <f>IF(OR(Planning!$C58="",Planning!$M58=""),"",IF(AND(Planning!$H58&lt;=AH$7+4,Planning!$M58&gt;=AH$7),IF(Planning!$G58=0,"◆",IF(Planning!$O58="Terminé","T",IF(Planning!$O58="En retard","R",IF(Planning!$J58="Oui","C","P")))),""))</f>
        <v/>
      </c>
      <c r="AI58" s="34">
        <f>IF(OR(Planning!$C58="",Planning!$M58=""),"",IF(AND(Planning!$H58&lt;=AI$7+4,Planning!$M58&gt;=AI$7),IF(Planning!$G58=0,"◆",IF(Planning!$O58="Terminé","T",IF(Planning!$O58="En retard","R",IF(Planning!$J58="Oui","C","P")))),""))</f>
        <v/>
      </c>
      <c r="AJ58" s="34">
        <f>IF(OR(Planning!$C58="",Planning!$M58=""),"",IF(AND(Planning!$H58&lt;=AJ$7+4,Planning!$M58&gt;=AJ$7),IF(Planning!$G58=0,"◆",IF(Planning!$O58="Terminé","T",IF(Planning!$O58="En retard","R",IF(Planning!$J58="Oui","C","P")))),""))</f>
        <v/>
      </c>
      <c r="AK58" s="34">
        <f>IF(OR(Planning!$C58="",Planning!$M58=""),"",IF(AND(Planning!$H58&lt;=AK$7+4,Planning!$M58&gt;=AK$7),IF(Planning!$G58=0,"◆",IF(Planning!$O58="Terminé","T",IF(Planning!$O58="En retard","R",IF(Planning!$J58="Oui","C","P")))),""))</f>
        <v/>
      </c>
      <c r="AL58" s="34">
        <f>IF(OR(Planning!$C58="",Planning!$M58=""),"",IF(AND(Planning!$H58&lt;=AL$7+4,Planning!$M58&gt;=AL$7),IF(Planning!$G58=0,"◆",IF(Planning!$O58="Terminé","T",IF(Planning!$O58="En retard","R",IF(Planning!$J58="Oui","C","P")))),""))</f>
        <v/>
      </c>
      <c r="AM58" s="34">
        <f>IF(OR(Planning!$C58="",Planning!$M58=""),"",IF(AND(Planning!$H58&lt;=AM$7+4,Planning!$M58&gt;=AM$7),IF(Planning!$G58=0,"◆",IF(Planning!$O58="Terminé","T",IF(Planning!$O58="En retard","R",IF(Planning!$J58="Oui","C","P")))),""))</f>
        <v/>
      </c>
      <c r="AN58" s="34">
        <f>IF(OR(Planning!$C58="",Planning!$M58=""),"",IF(AND(Planning!$H58&lt;=AN$7+4,Planning!$M58&gt;=AN$7),IF(Planning!$G58=0,"◆",IF(Planning!$O58="Terminé","T",IF(Planning!$O58="En retard","R",IF(Planning!$J58="Oui","C","P")))),""))</f>
        <v/>
      </c>
      <c r="AO58" s="34">
        <f>IF(OR(Planning!$C58="",Planning!$M58=""),"",IF(AND(Planning!$H58&lt;=AO$7+4,Planning!$M58&gt;=AO$7),IF(Planning!$G58=0,"◆",IF(Planning!$O58="Terminé","T",IF(Planning!$O58="En retard","R",IF(Planning!$J58="Oui","C","P")))),""))</f>
        <v/>
      </c>
      <c r="AP58" s="34">
        <f>IF(OR(Planning!$C58="",Planning!$M58=""),"",IF(AND(Planning!$H58&lt;=AP$7+4,Planning!$M58&gt;=AP$7),IF(Planning!$G58=0,"◆",IF(Planning!$O58="Terminé","T",IF(Planning!$O58="En retard","R",IF(Planning!$J58="Oui","C","P")))),""))</f>
        <v/>
      </c>
      <c r="AQ58" s="34">
        <f>IF(OR(Planning!$C58="",Planning!$M58=""),"",IF(AND(Planning!$H58&lt;=AQ$7+4,Planning!$M58&gt;=AQ$7),IF(Planning!$G58=0,"◆",IF(Planning!$O58="Terminé","T",IF(Planning!$O58="En retard","R",IF(Planning!$J58="Oui","C","P")))),""))</f>
        <v/>
      </c>
    </row>
    <row r="59">
      <c r="A59" s="33">
        <f>IF(Planning!$C59="","",Planning!A59)</f>
        <v/>
      </c>
      <c r="B59" s="33">
        <f>IF(Planning!$C59="","",Planning!C59)</f>
        <v/>
      </c>
      <c r="C59" s="33">
        <f>IF(Planning!$C59="","",Planning!D59)</f>
        <v/>
      </c>
      <c r="D59" s="34">
        <f>IF(OR(Planning!$C59="",Planning!$M59=""),"",IF(AND(Planning!$H59&lt;=D$7+4,Planning!$M59&gt;=D$7),IF(Planning!$G59=0,"◆",IF(Planning!$O59="Terminé","T",IF(Planning!$O59="En retard","R",IF(Planning!$J59="Oui","C","P")))),""))</f>
        <v/>
      </c>
      <c r="E59" s="34">
        <f>IF(OR(Planning!$C59="",Planning!$M59=""),"",IF(AND(Planning!$H59&lt;=E$7+4,Planning!$M59&gt;=E$7),IF(Planning!$G59=0,"◆",IF(Planning!$O59="Terminé","T",IF(Planning!$O59="En retard","R",IF(Planning!$J59="Oui","C","P")))),""))</f>
        <v/>
      </c>
      <c r="F59" s="34">
        <f>IF(OR(Planning!$C59="",Planning!$M59=""),"",IF(AND(Planning!$H59&lt;=F$7+4,Planning!$M59&gt;=F$7),IF(Planning!$G59=0,"◆",IF(Planning!$O59="Terminé","T",IF(Planning!$O59="En retard","R",IF(Planning!$J59="Oui","C","P")))),""))</f>
        <v/>
      </c>
      <c r="G59" s="34">
        <f>IF(OR(Planning!$C59="",Planning!$M59=""),"",IF(AND(Planning!$H59&lt;=G$7+4,Planning!$M59&gt;=G$7),IF(Planning!$G59=0,"◆",IF(Planning!$O59="Terminé","T",IF(Planning!$O59="En retard","R",IF(Planning!$J59="Oui","C","P")))),""))</f>
        <v/>
      </c>
      <c r="H59" s="34">
        <f>IF(OR(Planning!$C59="",Planning!$M59=""),"",IF(AND(Planning!$H59&lt;=H$7+4,Planning!$M59&gt;=H$7),IF(Planning!$G59=0,"◆",IF(Planning!$O59="Terminé","T",IF(Planning!$O59="En retard","R",IF(Planning!$J59="Oui","C","P")))),""))</f>
        <v/>
      </c>
      <c r="I59" s="34">
        <f>IF(OR(Planning!$C59="",Planning!$M59=""),"",IF(AND(Planning!$H59&lt;=I$7+4,Planning!$M59&gt;=I$7),IF(Planning!$G59=0,"◆",IF(Planning!$O59="Terminé","T",IF(Planning!$O59="En retard","R",IF(Planning!$J59="Oui","C","P")))),""))</f>
        <v/>
      </c>
      <c r="J59" s="34">
        <f>IF(OR(Planning!$C59="",Planning!$M59=""),"",IF(AND(Planning!$H59&lt;=J$7+4,Planning!$M59&gt;=J$7),IF(Planning!$G59=0,"◆",IF(Planning!$O59="Terminé","T",IF(Planning!$O59="En retard","R",IF(Planning!$J59="Oui","C","P")))),""))</f>
        <v/>
      </c>
      <c r="K59" s="34">
        <f>IF(OR(Planning!$C59="",Planning!$M59=""),"",IF(AND(Planning!$H59&lt;=K$7+4,Planning!$M59&gt;=K$7),IF(Planning!$G59=0,"◆",IF(Planning!$O59="Terminé","T",IF(Planning!$O59="En retard","R",IF(Planning!$J59="Oui","C","P")))),""))</f>
        <v/>
      </c>
      <c r="L59" s="34">
        <f>IF(OR(Planning!$C59="",Planning!$M59=""),"",IF(AND(Planning!$H59&lt;=L$7+4,Planning!$M59&gt;=L$7),IF(Planning!$G59=0,"◆",IF(Planning!$O59="Terminé","T",IF(Planning!$O59="En retard","R",IF(Planning!$J59="Oui","C","P")))),""))</f>
        <v/>
      </c>
      <c r="M59" s="34">
        <f>IF(OR(Planning!$C59="",Planning!$M59=""),"",IF(AND(Planning!$H59&lt;=M$7+4,Planning!$M59&gt;=M$7),IF(Planning!$G59=0,"◆",IF(Planning!$O59="Terminé","T",IF(Planning!$O59="En retard","R",IF(Planning!$J59="Oui","C","P")))),""))</f>
        <v/>
      </c>
      <c r="N59" s="34">
        <f>IF(OR(Planning!$C59="",Planning!$M59=""),"",IF(AND(Planning!$H59&lt;=N$7+4,Planning!$M59&gt;=N$7),IF(Planning!$G59=0,"◆",IF(Planning!$O59="Terminé","T",IF(Planning!$O59="En retard","R",IF(Planning!$J59="Oui","C","P")))),""))</f>
        <v/>
      </c>
      <c r="O59" s="34">
        <f>IF(OR(Planning!$C59="",Planning!$M59=""),"",IF(AND(Planning!$H59&lt;=O$7+4,Planning!$M59&gt;=O$7),IF(Planning!$G59=0,"◆",IF(Planning!$O59="Terminé","T",IF(Planning!$O59="En retard","R",IF(Planning!$J59="Oui","C","P")))),""))</f>
        <v/>
      </c>
      <c r="P59" s="34">
        <f>IF(OR(Planning!$C59="",Planning!$M59=""),"",IF(AND(Planning!$H59&lt;=P$7+4,Planning!$M59&gt;=P$7),IF(Planning!$G59=0,"◆",IF(Planning!$O59="Terminé","T",IF(Planning!$O59="En retard","R",IF(Planning!$J59="Oui","C","P")))),""))</f>
        <v/>
      </c>
      <c r="Q59" s="34">
        <f>IF(OR(Planning!$C59="",Planning!$M59=""),"",IF(AND(Planning!$H59&lt;=Q$7+4,Planning!$M59&gt;=Q$7),IF(Planning!$G59=0,"◆",IF(Planning!$O59="Terminé","T",IF(Planning!$O59="En retard","R",IF(Planning!$J59="Oui","C","P")))),""))</f>
        <v/>
      </c>
      <c r="R59" s="34">
        <f>IF(OR(Planning!$C59="",Planning!$M59=""),"",IF(AND(Planning!$H59&lt;=R$7+4,Planning!$M59&gt;=R$7),IF(Planning!$G59=0,"◆",IF(Planning!$O59="Terminé","T",IF(Planning!$O59="En retard","R",IF(Planning!$J59="Oui","C","P")))),""))</f>
        <v/>
      </c>
      <c r="S59" s="34">
        <f>IF(OR(Planning!$C59="",Planning!$M59=""),"",IF(AND(Planning!$H59&lt;=S$7+4,Planning!$M59&gt;=S$7),IF(Planning!$G59=0,"◆",IF(Planning!$O59="Terminé","T",IF(Planning!$O59="En retard","R",IF(Planning!$J59="Oui","C","P")))),""))</f>
        <v/>
      </c>
      <c r="T59" s="34">
        <f>IF(OR(Planning!$C59="",Planning!$M59=""),"",IF(AND(Planning!$H59&lt;=T$7+4,Planning!$M59&gt;=T$7),IF(Planning!$G59=0,"◆",IF(Planning!$O59="Terminé","T",IF(Planning!$O59="En retard","R",IF(Planning!$J59="Oui","C","P")))),""))</f>
        <v/>
      </c>
      <c r="U59" s="34">
        <f>IF(OR(Planning!$C59="",Planning!$M59=""),"",IF(AND(Planning!$H59&lt;=U$7+4,Planning!$M59&gt;=U$7),IF(Planning!$G59=0,"◆",IF(Planning!$O59="Terminé","T",IF(Planning!$O59="En retard","R",IF(Planning!$J59="Oui","C","P")))),""))</f>
        <v/>
      </c>
      <c r="V59" s="34">
        <f>IF(OR(Planning!$C59="",Planning!$M59=""),"",IF(AND(Planning!$H59&lt;=V$7+4,Planning!$M59&gt;=V$7),IF(Planning!$G59=0,"◆",IF(Planning!$O59="Terminé","T",IF(Planning!$O59="En retard","R",IF(Planning!$J59="Oui","C","P")))),""))</f>
        <v/>
      </c>
      <c r="W59" s="34">
        <f>IF(OR(Planning!$C59="",Planning!$M59=""),"",IF(AND(Planning!$H59&lt;=W$7+4,Planning!$M59&gt;=W$7),IF(Planning!$G59=0,"◆",IF(Planning!$O59="Terminé","T",IF(Planning!$O59="En retard","R",IF(Planning!$J59="Oui","C","P")))),""))</f>
        <v/>
      </c>
      <c r="X59" s="34">
        <f>IF(OR(Planning!$C59="",Planning!$M59=""),"",IF(AND(Planning!$H59&lt;=X$7+4,Planning!$M59&gt;=X$7),IF(Planning!$G59=0,"◆",IF(Planning!$O59="Terminé","T",IF(Planning!$O59="En retard","R",IF(Planning!$J59="Oui","C","P")))),""))</f>
        <v/>
      </c>
      <c r="Y59" s="34">
        <f>IF(OR(Planning!$C59="",Planning!$M59=""),"",IF(AND(Planning!$H59&lt;=Y$7+4,Planning!$M59&gt;=Y$7),IF(Planning!$G59=0,"◆",IF(Planning!$O59="Terminé","T",IF(Planning!$O59="En retard","R",IF(Planning!$J59="Oui","C","P")))),""))</f>
        <v/>
      </c>
      <c r="Z59" s="34">
        <f>IF(OR(Planning!$C59="",Planning!$M59=""),"",IF(AND(Planning!$H59&lt;=Z$7+4,Planning!$M59&gt;=Z$7),IF(Planning!$G59=0,"◆",IF(Planning!$O59="Terminé","T",IF(Planning!$O59="En retard","R",IF(Planning!$J59="Oui","C","P")))),""))</f>
        <v/>
      </c>
      <c r="AA59" s="34">
        <f>IF(OR(Planning!$C59="",Planning!$M59=""),"",IF(AND(Planning!$H59&lt;=AA$7+4,Planning!$M59&gt;=AA$7),IF(Planning!$G59=0,"◆",IF(Planning!$O59="Terminé","T",IF(Planning!$O59="En retard","R",IF(Planning!$J59="Oui","C","P")))),""))</f>
        <v/>
      </c>
      <c r="AB59" s="34">
        <f>IF(OR(Planning!$C59="",Planning!$M59=""),"",IF(AND(Planning!$H59&lt;=AB$7+4,Planning!$M59&gt;=AB$7),IF(Planning!$G59=0,"◆",IF(Planning!$O59="Terminé","T",IF(Planning!$O59="En retard","R",IF(Planning!$J59="Oui","C","P")))),""))</f>
        <v/>
      </c>
      <c r="AC59" s="34">
        <f>IF(OR(Planning!$C59="",Planning!$M59=""),"",IF(AND(Planning!$H59&lt;=AC$7+4,Planning!$M59&gt;=AC$7),IF(Planning!$G59=0,"◆",IF(Planning!$O59="Terminé","T",IF(Planning!$O59="En retard","R",IF(Planning!$J59="Oui","C","P")))),""))</f>
        <v/>
      </c>
      <c r="AD59" s="34">
        <f>IF(OR(Planning!$C59="",Planning!$M59=""),"",IF(AND(Planning!$H59&lt;=AD$7+4,Planning!$M59&gt;=AD$7),IF(Planning!$G59=0,"◆",IF(Planning!$O59="Terminé","T",IF(Planning!$O59="En retard","R",IF(Planning!$J59="Oui","C","P")))),""))</f>
        <v/>
      </c>
      <c r="AE59" s="34">
        <f>IF(OR(Planning!$C59="",Planning!$M59=""),"",IF(AND(Planning!$H59&lt;=AE$7+4,Planning!$M59&gt;=AE$7),IF(Planning!$G59=0,"◆",IF(Planning!$O59="Terminé","T",IF(Planning!$O59="En retard","R",IF(Planning!$J59="Oui","C","P")))),""))</f>
        <v/>
      </c>
      <c r="AF59" s="34">
        <f>IF(OR(Planning!$C59="",Planning!$M59=""),"",IF(AND(Planning!$H59&lt;=AF$7+4,Planning!$M59&gt;=AF$7),IF(Planning!$G59=0,"◆",IF(Planning!$O59="Terminé","T",IF(Planning!$O59="En retard","R",IF(Planning!$J59="Oui","C","P")))),""))</f>
        <v/>
      </c>
      <c r="AG59" s="34">
        <f>IF(OR(Planning!$C59="",Planning!$M59=""),"",IF(AND(Planning!$H59&lt;=AG$7+4,Planning!$M59&gt;=AG$7),IF(Planning!$G59=0,"◆",IF(Planning!$O59="Terminé","T",IF(Planning!$O59="En retard","R",IF(Planning!$J59="Oui","C","P")))),""))</f>
        <v/>
      </c>
      <c r="AH59" s="34">
        <f>IF(OR(Planning!$C59="",Planning!$M59=""),"",IF(AND(Planning!$H59&lt;=AH$7+4,Planning!$M59&gt;=AH$7),IF(Planning!$G59=0,"◆",IF(Planning!$O59="Terminé","T",IF(Planning!$O59="En retard","R",IF(Planning!$J59="Oui","C","P")))),""))</f>
        <v/>
      </c>
      <c r="AI59" s="34">
        <f>IF(OR(Planning!$C59="",Planning!$M59=""),"",IF(AND(Planning!$H59&lt;=AI$7+4,Planning!$M59&gt;=AI$7),IF(Planning!$G59=0,"◆",IF(Planning!$O59="Terminé","T",IF(Planning!$O59="En retard","R",IF(Planning!$J59="Oui","C","P")))),""))</f>
        <v/>
      </c>
      <c r="AJ59" s="34">
        <f>IF(OR(Planning!$C59="",Planning!$M59=""),"",IF(AND(Planning!$H59&lt;=AJ$7+4,Planning!$M59&gt;=AJ$7),IF(Planning!$G59=0,"◆",IF(Planning!$O59="Terminé","T",IF(Planning!$O59="En retard","R",IF(Planning!$J59="Oui","C","P")))),""))</f>
        <v/>
      </c>
      <c r="AK59" s="34">
        <f>IF(OR(Planning!$C59="",Planning!$M59=""),"",IF(AND(Planning!$H59&lt;=AK$7+4,Planning!$M59&gt;=AK$7),IF(Planning!$G59=0,"◆",IF(Planning!$O59="Terminé","T",IF(Planning!$O59="En retard","R",IF(Planning!$J59="Oui","C","P")))),""))</f>
        <v/>
      </c>
      <c r="AL59" s="34">
        <f>IF(OR(Planning!$C59="",Planning!$M59=""),"",IF(AND(Planning!$H59&lt;=AL$7+4,Planning!$M59&gt;=AL$7),IF(Planning!$G59=0,"◆",IF(Planning!$O59="Terminé","T",IF(Planning!$O59="En retard","R",IF(Planning!$J59="Oui","C","P")))),""))</f>
        <v/>
      </c>
      <c r="AM59" s="34">
        <f>IF(OR(Planning!$C59="",Planning!$M59=""),"",IF(AND(Planning!$H59&lt;=AM$7+4,Planning!$M59&gt;=AM$7),IF(Planning!$G59=0,"◆",IF(Planning!$O59="Terminé","T",IF(Planning!$O59="En retard","R",IF(Planning!$J59="Oui","C","P")))),""))</f>
        <v/>
      </c>
      <c r="AN59" s="34">
        <f>IF(OR(Planning!$C59="",Planning!$M59=""),"",IF(AND(Planning!$H59&lt;=AN$7+4,Planning!$M59&gt;=AN$7),IF(Planning!$G59=0,"◆",IF(Planning!$O59="Terminé","T",IF(Planning!$O59="En retard","R",IF(Planning!$J59="Oui","C","P")))),""))</f>
        <v/>
      </c>
      <c r="AO59" s="34">
        <f>IF(OR(Planning!$C59="",Planning!$M59=""),"",IF(AND(Planning!$H59&lt;=AO$7+4,Planning!$M59&gt;=AO$7),IF(Planning!$G59=0,"◆",IF(Planning!$O59="Terminé","T",IF(Planning!$O59="En retard","R",IF(Planning!$J59="Oui","C","P")))),""))</f>
        <v/>
      </c>
      <c r="AP59" s="34">
        <f>IF(OR(Planning!$C59="",Planning!$M59=""),"",IF(AND(Planning!$H59&lt;=AP$7+4,Planning!$M59&gt;=AP$7),IF(Planning!$G59=0,"◆",IF(Planning!$O59="Terminé","T",IF(Planning!$O59="En retard","R",IF(Planning!$J59="Oui","C","P")))),""))</f>
        <v/>
      </c>
      <c r="AQ59" s="34">
        <f>IF(OR(Planning!$C59="",Planning!$M59=""),"",IF(AND(Planning!$H59&lt;=AQ$7+4,Planning!$M59&gt;=AQ$7),IF(Planning!$G59=0,"◆",IF(Planning!$O59="Terminé","T",IF(Planning!$O59="En retard","R",IF(Planning!$J59="Oui","C","P")))),""))</f>
        <v/>
      </c>
    </row>
    <row r="60">
      <c r="A60" s="33">
        <f>IF(Planning!$C60="","",Planning!A60)</f>
        <v/>
      </c>
      <c r="B60" s="33">
        <f>IF(Planning!$C60="","",Planning!C60)</f>
        <v/>
      </c>
      <c r="C60" s="33">
        <f>IF(Planning!$C60="","",Planning!D60)</f>
        <v/>
      </c>
      <c r="D60" s="34">
        <f>IF(OR(Planning!$C60="",Planning!$M60=""),"",IF(AND(Planning!$H60&lt;=D$7+4,Planning!$M60&gt;=D$7),IF(Planning!$G60=0,"◆",IF(Planning!$O60="Terminé","T",IF(Planning!$O60="En retard","R",IF(Planning!$J60="Oui","C","P")))),""))</f>
        <v/>
      </c>
      <c r="E60" s="34">
        <f>IF(OR(Planning!$C60="",Planning!$M60=""),"",IF(AND(Planning!$H60&lt;=E$7+4,Planning!$M60&gt;=E$7),IF(Planning!$G60=0,"◆",IF(Planning!$O60="Terminé","T",IF(Planning!$O60="En retard","R",IF(Planning!$J60="Oui","C","P")))),""))</f>
        <v/>
      </c>
      <c r="F60" s="34">
        <f>IF(OR(Planning!$C60="",Planning!$M60=""),"",IF(AND(Planning!$H60&lt;=F$7+4,Planning!$M60&gt;=F$7),IF(Planning!$G60=0,"◆",IF(Planning!$O60="Terminé","T",IF(Planning!$O60="En retard","R",IF(Planning!$J60="Oui","C","P")))),""))</f>
        <v/>
      </c>
      <c r="G60" s="34">
        <f>IF(OR(Planning!$C60="",Planning!$M60=""),"",IF(AND(Planning!$H60&lt;=G$7+4,Planning!$M60&gt;=G$7),IF(Planning!$G60=0,"◆",IF(Planning!$O60="Terminé","T",IF(Planning!$O60="En retard","R",IF(Planning!$J60="Oui","C","P")))),""))</f>
        <v/>
      </c>
      <c r="H60" s="34">
        <f>IF(OR(Planning!$C60="",Planning!$M60=""),"",IF(AND(Planning!$H60&lt;=H$7+4,Planning!$M60&gt;=H$7),IF(Planning!$G60=0,"◆",IF(Planning!$O60="Terminé","T",IF(Planning!$O60="En retard","R",IF(Planning!$J60="Oui","C","P")))),""))</f>
        <v/>
      </c>
      <c r="I60" s="34">
        <f>IF(OR(Planning!$C60="",Planning!$M60=""),"",IF(AND(Planning!$H60&lt;=I$7+4,Planning!$M60&gt;=I$7),IF(Planning!$G60=0,"◆",IF(Planning!$O60="Terminé","T",IF(Planning!$O60="En retard","R",IF(Planning!$J60="Oui","C","P")))),""))</f>
        <v/>
      </c>
      <c r="J60" s="34">
        <f>IF(OR(Planning!$C60="",Planning!$M60=""),"",IF(AND(Planning!$H60&lt;=J$7+4,Planning!$M60&gt;=J$7),IF(Planning!$G60=0,"◆",IF(Planning!$O60="Terminé","T",IF(Planning!$O60="En retard","R",IF(Planning!$J60="Oui","C","P")))),""))</f>
        <v/>
      </c>
      <c r="K60" s="34">
        <f>IF(OR(Planning!$C60="",Planning!$M60=""),"",IF(AND(Planning!$H60&lt;=K$7+4,Planning!$M60&gt;=K$7),IF(Planning!$G60=0,"◆",IF(Planning!$O60="Terminé","T",IF(Planning!$O60="En retard","R",IF(Planning!$J60="Oui","C","P")))),""))</f>
        <v/>
      </c>
      <c r="L60" s="34">
        <f>IF(OR(Planning!$C60="",Planning!$M60=""),"",IF(AND(Planning!$H60&lt;=L$7+4,Planning!$M60&gt;=L$7),IF(Planning!$G60=0,"◆",IF(Planning!$O60="Terminé","T",IF(Planning!$O60="En retard","R",IF(Planning!$J60="Oui","C","P")))),""))</f>
        <v/>
      </c>
      <c r="M60" s="34">
        <f>IF(OR(Planning!$C60="",Planning!$M60=""),"",IF(AND(Planning!$H60&lt;=M$7+4,Planning!$M60&gt;=M$7),IF(Planning!$G60=0,"◆",IF(Planning!$O60="Terminé","T",IF(Planning!$O60="En retard","R",IF(Planning!$J60="Oui","C","P")))),""))</f>
        <v/>
      </c>
      <c r="N60" s="34">
        <f>IF(OR(Planning!$C60="",Planning!$M60=""),"",IF(AND(Planning!$H60&lt;=N$7+4,Planning!$M60&gt;=N$7),IF(Planning!$G60=0,"◆",IF(Planning!$O60="Terminé","T",IF(Planning!$O60="En retard","R",IF(Planning!$J60="Oui","C","P")))),""))</f>
        <v/>
      </c>
      <c r="O60" s="34">
        <f>IF(OR(Planning!$C60="",Planning!$M60=""),"",IF(AND(Planning!$H60&lt;=O$7+4,Planning!$M60&gt;=O$7),IF(Planning!$G60=0,"◆",IF(Planning!$O60="Terminé","T",IF(Planning!$O60="En retard","R",IF(Planning!$J60="Oui","C","P")))),""))</f>
        <v/>
      </c>
      <c r="P60" s="34">
        <f>IF(OR(Planning!$C60="",Planning!$M60=""),"",IF(AND(Planning!$H60&lt;=P$7+4,Planning!$M60&gt;=P$7),IF(Planning!$G60=0,"◆",IF(Planning!$O60="Terminé","T",IF(Planning!$O60="En retard","R",IF(Planning!$J60="Oui","C","P")))),""))</f>
        <v/>
      </c>
      <c r="Q60" s="34">
        <f>IF(OR(Planning!$C60="",Planning!$M60=""),"",IF(AND(Planning!$H60&lt;=Q$7+4,Planning!$M60&gt;=Q$7),IF(Planning!$G60=0,"◆",IF(Planning!$O60="Terminé","T",IF(Planning!$O60="En retard","R",IF(Planning!$J60="Oui","C","P")))),""))</f>
        <v/>
      </c>
      <c r="R60" s="34">
        <f>IF(OR(Planning!$C60="",Planning!$M60=""),"",IF(AND(Planning!$H60&lt;=R$7+4,Planning!$M60&gt;=R$7),IF(Planning!$G60=0,"◆",IF(Planning!$O60="Terminé","T",IF(Planning!$O60="En retard","R",IF(Planning!$J60="Oui","C","P")))),""))</f>
        <v/>
      </c>
      <c r="S60" s="34">
        <f>IF(OR(Planning!$C60="",Planning!$M60=""),"",IF(AND(Planning!$H60&lt;=S$7+4,Planning!$M60&gt;=S$7),IF(Planning!$G60=0,"◆",IF(Planning!$O60="Terminé","T",IF(Planning!$O60="En retard","R",IF(Planning!$J60="Oui","C","P")))),""))</f>
        <v/>
      </c>
      <c r="T60" s="34">
        <f>IF(OR(Planning!$C60="",Planning!$M60=""),"",IF(AND(Planning!$H60&lt;=T$7+4,Planning!$M60&gt;=T$7),IF(Planning!$G60=0,"◆",IF(Planning!$O60="Terminé","T",IF(Planning!$O60="En retard","R",IF(Planning!$J60="Oui","C","P")))),""))</f>
        <v/>
      </c>
      <c r="U60" s="34">
        <f>IF(OR(Planning!$C60="",Planning!$M60=""),"",IF(AND(Planning!$H60&lt;=U$7+4,Planning!$M60&gt;=U$7),IF(Planning!$G60=0,"◆",IF(Planning!$O60="Terminé","T",IF(Planning!$O60="En retard","R",IF(Planning!$J60="Oui","C","P")))),""))</f>
        <v/>
      </c>
      <c r="V60" s="34">
        <f>IF(OR(Planning!$C60="",Planning!$M60=""),"",IF(AND(Planning!$H60&lt;=V$7+4,Planning!$M60&gt;=V$7),IF(Planning!$G60=0,"◆",IF(Planning!$O60="Terminé","T",IF(Planning!$O60="En retard","R",IF(Planning!$J60="Oui","C","P")))),""))</f>
        <v/>
      </c>
      <c r="W60" s="34">
        <f>IF(OR(Planning!$C60="",Planning!$M60=""),"",IF(AND(Planning!$H60&lt;=W$7+4,Planning!$M60&gt;=W$7),IF(Planning!$G60=0,"◆",IF(Planning!$O60="Terminé","T",IF(Planning!$O60="En retard","R",IF(Planning!$J60="Oui","C","P")))),""))</f>
        <v/>
      </c>
      <c r="X60" s="34">
        <f>IF(OR(Planning!$C60="",Planning!$M60=""),"",IF(AND(Planning!$H60&lt;=X$7+4,Planning!$M60&gt;=X$7),IF(Planning!$G60=0,"◆",IF(Planning!$O60="Terminé","T",IF(Planning!$O60="En retard","R",IF(Planning!$J60="Oui","C","P")))),""))</f>
        <v/>
      </c>
      <c r="Y60" s="34">
        <f>IF(OR(Planning!$C60="",Planning!$M60=""),"",IF(AND(Planning!$H60&lt;=Y$7+4,Planning!$M60&gt;=Y$7),IF(Planning!$G60=0,"◆",IF(Planning!$O60="Terminé","T",IF(Planning!$O60="En retard","R",IF(Planning!$J60="Oui","C","P")))),""))</f>
        <v/>
      </c>
      <c r="Z60" s="34">
        <f>IF(OR(Planning!$C60="",Planning!$M60=""),"",IF(AND(Planning!$H60&lt;=Z$7+4,Planning!$M60&gt;=Z$7),IF(Planning!$G60=0,"◆",IF(Planning!$O60="Terminé","T",IF(Planning!$O60="En retard","R",IF(Planning!$J60="Oui","C","P")))),""))</f>
        <v/>
      </c>
      <c r="AA60" s="34">
        <f>IF(OR(Planning!$C60="",Planning!$M60=""),"",IF(AND(Planning!$H60&lt;=AA$7+4,Planning!$M60&gt;=AA$7),IF(Planning!$G60=0,"◆",IF(Planning!$O60="Terminé","T",IF(Planning!$O60="En retard","R",IF(Planning!$J60="Oui","C","P")))),""))</f>
        <v/>
      </c>
      <c r="AB60" s="34">
        <f>IF(OR(Planning!$C60="",Planning!$M60=""),"",IF(AND(Planning!$H60&lt;=AB$7+4,Planning!$M60&gt;=AB$7),IF(Planning!$G60=0,"◆",IF(Planning!$O60="Terminé","T",IF(Planning!$O60="En retard","R",IF(Planning!$J60="Oui","C","P")))),""))</f>
        <v/>
      </c>
      <c r="AC60" s="34">
        <f>IF(OR(Planning!$C60="",Planning!$M60=""),"",IF(AND(Planning!$H60&lt;=AC$7+4,Planning!$M60&gt;=AC$7),IF(Planning!$G60=0,"◆",IF(Planning!$O60="Terminé","T",IF(Planning!$O60="En retard","R",IF(Planning!$J60="Oui","C","P")))),""))</f>
        <v/>
      </c>
      <c r="AD60" s="34">
        <f>IF(OR(Planning!$C60="",Planning!$M60=""),"",IF(AND(Planning!$H60&lt;=AD$7+4,Planning!$M60&gt;=AD$7),IF(Planning!$G60=0,"◆",IF(Planning!$O60="Terminé","T",IF(Planning!$O60="En retard","R",IF(Planning!$J60="Oui","C","P")))),""))</f>
        <v/>
      </c>
      <c r="AE60" s="34">
        <f>IF(OR(Planning!$C60="",Planning!$M60=""),"",IF(AND(Planning!$H60&lt;=AE$7+4,Planning!$M60&gt;=AE$7),IF(Planning!$G60=0,"◆",IF(Planning!$O60="Terminé","T",IF(Planning!$O60="En retard","R",IF(Planning!$J60="Oui","C","P")))),""))</f>
        <v/>
      </c>
      <c r="AF60" s="34">
        <f>IF(OR(Planning!$C60="",Planning!$M60=""),"",IF(AND(Planning!$H60&lt;=AF$7+4,Planning!$M60&gt;=AF$7),IF(Planning!$G60=0,"◆",IF(Planning!$O60="Terminé","T",IF(Planning!$O60="En retard","R",IF(Planning!$J60="Oui","C","P")))),""))</f>
        <v/>
      </c>
      <c r="AG60" s="34">
        <f>IF(OR(Planning!$C60="",Planning!$M60=""),"",IF(AND(Planning!$H60&lt;=AG$7+4,Planning!$M60&gt;=AG$7),IF(Planning!$G60=0,"◆",IF(Planning!$O60="Terminé","T",IF(Planning!$O60="En retard","R",IF(Planning!$J60="Oui","C","P")))),""))</f>
        <v/>
      </c>
      <c r="AH60" s="34">
        <f>IF(OR(Planning!$C60="",Planning!$M60=""),"",IF(AND(Planning!$H60&lt;=AH$7+4,Planning!$M60&gt;=AH$7),IF(Planning!$G60=0,"◆",IF(Planning!$O60="Terminé","T",IF(Planning!$O60="En retard","R",IF(Planning!$J60="Oui","C","P")))),""))</f>
        <v/>
      </c>
      <c r="AI60" s="34">
        <f>IF(OR(Planning!$C60="",Planning!$M60=""),"",IF(AND(Planning!$H60&lt;=AI$7+4,Planning!$M60&gt;=AI$7),IF(Planning!$G60=0,"◆",IF(Planning!$O60="Terminé","T",IF(Planning!$O60="En retard","R",IF(Planning!$J60="Oui","C","P")))),""))</f>
        <v/>
      </c>
      <c r="AJ60" s="34">
        <f>IF(OR(Planning!$C60="",Planning!$M60=""),"",IF(AND(Planning!$H60&lt;=AJ$7+4,Planning!$M60&gt;=AJ$7),IF(Planning!$G60=0,"◆",IF(Planning!$O60="Terminé","T",IF(Planning!$O60="En retard","R",IF(Planning!$J60="Oui","C","P")))),""))</f>
        <v/>
      </c>
      <c r="AK60" s="34">
        <f>IF(OR(Planning!$C60="",Planning!$M60=""),"",IF(AND(Planning!$H60&lt;=AK$7+4,Planning!$M60&gt;=AK$7),IF(Planning!$G60=0,"◆",IF(Planning!$O60="Terminé","T",IF(Planning!$O60="En retard","R",IF(Planning!$J60="Oui","C","P")))),""))</f>
        <v/>
      </c>
      <c r="AL60" s="34">
        <f>IF(OR(Planning!$C60="",Planning!$M60=""),"",IF(AND(Planning!$H60&lt;=AL$7+4,Planning!$M60&gt;=AL$7),IF(Planning!$G60=0,"◆",IF(Planning!$O60="Terminé","T",IF(Planning!$O60="En retard","R",IF(Planning!$J60="Oui","C","P")))),""))</f>
        <v/>
      </c>
      <c r="AM60" s="34">
        <f>IF(OR(Planning!$C60="",Planning!$M60=""),"",IF(AND(Planning!$H60&lt;=AM$7+4,Planning!$M60&gt;=AM$7),IF(Planning!$G60=0,"◆",IF(Planning!$O60="Terminé","T",IF(Planning!$O60="En retard","R",IF(Planning!$J60="Oui","C","P")))),""))</f>
        <v/>
      </c>
      <c r="AN60" s="34">
        <f>IF(OR(Planning!$C60="",Planning!$M60=""),"",IF(AND(Planning!$H60&lt;=AN$7+4,Planning!$M60&gt;=AN$7),IF(Planning!$G60=0,"◆",IF(Planning!$O60="Terminé","T",IF(Planning!$O60="En retard","R",IF(Planning!$J60="Oui","C","P")))),""))</f>
        <v/>
      </c>
      <c r="AO60" s="34">
        <f>IF(OR(Planning!$C60="",Planning!$M60=""),"",IF(AND(Planning!$H60&lt;=AO$7+4,Planning!$M60&gt;=AO$7),IF(Planning!$G60=0,"◆",IF(Planning!$O60="Terminé","T",IF(Planning!$O60="En retard","R",IF(Planning!$J60="Oui","C","P")))),""))</f>
        <v/>
      </c>
      <c r="AP60" s="34">
        <f>IF(OR(Planning!$C60="",Planning!$M60=""),"",IF(AND(Planning!$H60&lt;=AP$7+4,Planning!$M60&gt;=AP$7),IF(Planning!$G60=0,"◆",IF(Planning!$O60="Terminé","T",IF(Planning!$O60="En retard","R",IF(Planning!$J60="Oui","C","P")))),""))</f>
        <v/>
      </c>
      <c r="AQ60" s="34">
        <f>IF(OR(Planning!$C60="",Planning!$M60=""),"",IF(AND(Planning!$H60&lt;=AQ$7+4,Planning!$M60&gt;=AQ$7),IF(Planning!$G60=0,"◆",IF(Planning!$O60="Terminé","T",IF(Planning!$O60="En retard","R",IF(Planning!$J60="Oui","C","P")))),""))</f>
        <v/>
      </c>
    </row>
    <row r="61">
      <c r="A61" s="33">
        <f>IF(Planning!$C61="","",Planning!A61)</f>
        <v/>
      </c>
      <c r="B61" s="33">
        <f>IF(Planning!$C61="","",Planning!C61)</f>
        <v/>
      </c>
      <c r="C61" s="33">
        <f>IF(Planning!$C61="","",Planning!D61)</f>
        <v/>
      </c>
      <c r="D61" s="34">
        <f>IF(OR(Planning!$C61="",Planning!$M61=""),"",IF(AND(Planning!$H61&lt;=D$7+4,Planning!$M61&gt;=D$7),IF(Planning!$G61=0,"◆",IF(Planning!$O61="Terminé","T",IF(Planning!$O61="En retard","R",IF(Planning!$J61="Oui","C","P")))),""))</f>
        <v/>
      </c>
      <c r="E61" s="34">
        <f>IF(OR(Planning!$C61="",Planning!$M61=""),"",IF(AND(Planning!$H61&lt;=E$7+4,Planning!$M61&gt;=E$7),IF(Planning!$G61=0,"◆",IF(Planning!$O61="Terminé","T",IF(Planning!$O61="En retard","R",IF(Planning!$J61="Oui","C","P")))),""))</f>
        <v/>
      </c>
      <c r="F61" s="34">
        <f>IF(OR(Planning!$C61="",Planning!$M61=""),"",IF(AND(Planning!$H61&lt;=F$7+4,Planning!$M61&gt;=F$7),IF(Planning!$G61=0,"◆",IF(Planning!$O61="Terminé","T",IF(Planning!$O61="En retard","R",IF(Planning!$J61="Oui","C","P")))),""))</f>
        <v/>
      </c>
      <c r="G61" s="34">
        <f>IF(OR(Planning!$C61="",Planning!$M61=""),"",IF(AND(Planning!$H61&lt;=G$7+4,Planning!$M61&gt;=G$7),IF(Planning!$G61=0,"◆",IF(Planning!$O61="Terminé","T",IF(Planning!$O61="En retard","R",IF(Planning!$J61="Oui","C","P")))),""))</f>
        <v/>
      </c>
      <c r="H61" s="34">
        <f>IF(OR(Planning!$C61="",Planning!$M61=""),"",IF(AND(Planning!$H61&lt;=H$7+4,Planning!$M61&gt;=H$7),IF(Planning!$G61=0,"◆",IF(Planning!$O61="Terminé","T",IF(Planning!$O61="En retard","R",IF(Planning!$J61="Oui","C","P")))),""))</f>
        <v/>
      </c>
      <c r="I61" s="34">
        <f>IF(OR(Planning!$C61="",Planning!$M61=""),"",IF(AND(Planning!$H61&lt;=I$7+4,Planning!$M61&gt;=I$7),IF(Planning!$G61=0,"◆",IF(Planning!$O61="Terminé","T",IF(Planning!$O61="En retard","R",IF(Planning!$J61="Oui","C","P")))),""))</f>
        <v/>
      </c>
      <c r="J61" s="34">
        <f>IF(OR(Planning!$C61="",Planning!$M61=""),"",IF(AND(Planning!$H61&lt;=J$7+4,Planning!$M61&gt;=J$7),IF(Planning!$G61=0,"◆",IF(Planning!$O61="Terminé","T",IF(Planning!$O61="En retard","R",IF(Planning!$J61="Oui","C","P")))),""))</f>
        <v/>
      </c>
      <c r="K61" s="34">
        <f>IF(OR(Planning!$C61="",Planning!$M61=""),"",IF(AND(Planning!$H61&lt;=K$7+4,Planning!$M61&gt;=K$7),IF(Planning!$G61=0,"◆",IF(Planning!$O61="Terminé","T",IF(Planning!$O61="En retard","R",IF(Planning!$J61="Oui","C","P")))),""))</f>
        <v/>
      </c>
      <c r="L61" s="34">
        <f>IF(OR(Planning!$C61="",Planning!$M61=""),"",IF(AND(Planning!$H61&lt;=L$7+4,Planning!$M61&gt;=L$7),IF(Planning!$G61=0,"◆",IF(Planning!$O61="Terminé","T",IF(Planning!$O61="En retard","R",IF(Planning!$J61="Oui","C","P")))),""))</f>
        <v/>
      </c>
      <c r="M61" s="34">
        <f>IF(OR(Planning!$C61="",Planning!$M61=""),"",IF(AND(Planning!$H61&lt;=M$7+4,Planning!$M61&gt;=M$7),IF(Planning!$G61=0,"◆",IF(Planning!$O61="Terminé","T",IF(Planning!$O61="En retard","R",IF(Planning!$J61="Oui","C","P")))),""))</f>
        <v/>
      </c>
      <c r="N61" s="34">
        <f>IF(OR(Planning!$C61="",Planning!$M61=""),"",IF(AND(Planning!$H61&lt;=N$7+4,Planning!$M61&gt;=N$7),IF(Planning!$G61=0,"◆",IF(Planning!$O61="Terminé","T",IF(Planning!$O61="En retard","R",IF(Planning!$J61="Oui","C","P")))),""))</f>
        <v/>
      </c>
      <c r="O61" s="34">
        <f>IF(OR(Planning!$C61="",Planning!$M61=""),"",IF(AND(Planning!$H61&lt;=O$7+4,Planning!$M61&gt;=O$7),IF(Planning!$G61=0,"◆",IF(Planning!$O61="Terminé","T",IF(Planning!$O61="En retard","R",IF(Planning!$J61="Oui","C","P")))),""))</f>
        <v/>
      </c>
      <c r="P61" s="34">
        <f>IF(OR(Planning!$C61="",Planning!$M61=""),"",IF(AND(Planning!$H61&lt;=P$7+4,Planning!$M61&gt;=P$7),IF(Planning!$G61=0,"◆",IF(Planning!$O61="Terminé","T",IF(Planning!$O61="En retard","R",IF(Planning!$J61="Oui","C","P")))),""))</f>
        <v/>
      </c>
      <c r="Q61" s="34">
        <f>IF(OR(Planning!$C61="",Planning!$M61=""),"",IF(AND(Planning!$H61&lt;=Q$7+4,Planning!$M61&gt;=Q$7),IF(Planning!$G61=0,"◆",IF(Planning!$O61="Terminé","T",IF(Planning!$O61="En retard","R",IF(Planning!$J61="Oui","C","P")))),""))</f>
        <v/>
      </c>
      <c r="R61" s="34">
        <f>IF(OR(Planning!$C61="",Planning!$M61=""),"",IF(AND(Planning!$H61&lt;=R$7+4,Planning!$M61&gt;=R$7),IF(Planning!$G61=0,"◆",IF(Planning!$O61="Terminé","T",IF(Planning!$O61="En retard","R",IF(Planning!$J61="Oui","C","P")))),""))</f>
        <v/>
      </c>
      <c r="S61" s="34">
        <f>IF(OR(Planning!$C61="",Planning!$M61=""),"",IF(AND(Planning!$H61&lt;=S$7+4,Planning!$M61&gt;=S$7),IF(Planning!$G61=0,"◆",IF(Planning!$O61="Terminé","T",IF(Planning!$O61="En retard","R",IF(Planning!$J61="Oui","C","P")))),""))</f>
        <v/>
      </c>
      <c r="T61" s="34">
        <f>IF(OR(Planning!$C61="",Planning!$M61=""),"",IF(AND(Planning!$H61&lt;=T$7+4,Planning!$M61&gt;=T$7),IF(Planning!$G61=0,"◆",IF(Planning!$O61="Terminé","T",IF(Planning!$O61="En retard","R",IF(Planning!$J61="Oui","C","P")))),""))</f>
        <v/>
      </c>
      <c r="U61" s="34">
        <f>IF(OR(Planning!$C61="",Planning!$M61=""),"",IF(AND(Planning!$H61&lt;=U$7+4,Planning!$M61&gt;=U$7),IF(Planning!$G61=0,"◆",IF(Planning!$O61="Terminé","T",IF(Planning!$O61="En retard","R",IF(Planning!$J61="Oui","C","P")))),""))</f>
        <v/>
      </c>
      <c r="V61" s="34">
        <f>IF(OR(Planning!$C61="",Planning!$M61=""),"",IF(AND(Planning!$H61&lt;=V$7+4,Planning!$M61&gt;=V$7),IF(Planning!$G61=0,"◆",IF(Planning!$O61="Terminé","T",IF(Planning!$O61="En retard","R",IF(Planning!$J61="Oui","C","P")))),""))</f>
        <v/>
      </c>
      <c r="W61" s="34">
        <f>IF(OR(Planning!$C61="",Planning!$M61=""),"",IF(AND(Planning!$H61&lt;=W$7+4,Planning!$M61&gt;=W$7),IF(Planning!$G61=0,"◆",IF(Planning!$O61="Terminé","T",IF(Planning!$O61="En retard","R",IF(Planning!$J61="Oui","C","P")))),""))</f>
        <v/>
      </c>
      <c r="X61" s="34">
        <f>IF(OR(Planning!$C61="",Planning!$M61=""),"",IF(AND(Planning!$H61&lt;=X$7+4,Planning!$M61&gt;=X$7),IF(Planning!$G61=0,"◆",IF(Planning!$O61="Terminé","T",IF(Planning!$O61="En retard","R",IF(Planning!$J61="Oui","C","P")))),""))</f>
        <v/>
      </c>
      <c r="Y61" s="34">
        <f>IF(OR(Planning!$C61="",Planning!$M61=""),"",IF(AND(Planning!$H61&lt;=Y$7+4,Planning!$M61&gt;=Y$7),IF(Planning!$G61=0,"◆",IF(Planning!$O61="Terminé","T",IF(Planning!$O61="En retard","R",IF(Planning!$J61="Oui","C","P")))),""))</f>
        <v/>
      </c>
      <c r="Z61" s="34">
        <f>IF(OR(Planning!$C61="",Planning!$M61=""),"",IF(AND(Planning!$H61&lt;=Z$7+4,Planning!$M61&gt;=Z$7),IF(Planning!$G61=0,"◆",IF(Planning!$O61="Terminé","T",IF(Planning!$O61="En retard","R",IF(Planning!$J61="Oui","C","P")))),""))</f>
        <v/>
      </c>
      <c r="AA61" s="34">
        <f>IF(OR(Planning!$C61="",Planning!$M61=""),"",IF(AND(Planning!$H61&lt;=AA$7+4,Planning!$M61&gt;=AA$7),IF(Planning!$G61=0,"◆",IF(Planning!$O61="Terminé","T",IF(Planning!$O61="En retard","R",IF(Planning!$J61="Oui","C","P")))),""))</f>
        <v/>
      </c>
      <c r="AB61" s="34">
        <f>IF(OR(Planning!$C61="",Planning!$M61=""),"",IF(AND(Planning!$H61&lt;=AB$7+4,Planning!$M61&gt;=AB$7),IF(Planning!$G61=0,"◆",IF(Planning!$O61="Terminé","T",IF(Planning!$O61="En retard","R",IF(Planning!$J61="Oui","C","P")))),""))</f>
        <v/>
      </c>
      <c r="AC61" s="34">
        <f>IF(OR(Planning!$C61="",Planning!$M61=""),"",IF(AND(Planning!$H61&lt;=AC$7+4,Planning!$M61&gt;=AC$7),IF(Planning!$G61=0,"◆",IF(Planning!$O61="Terminé","T",IF(Planning!$O61="En retard","R",IF(Planning!$J61="Oui","C","P")))),""))</f>
        <v/>
      </c>
      <c r="AD61" s="34">
        <f>IF(OR(Planning!$C61="",Planning!$M61=""),"",IF(AND(Planning!$H61&lt;=AD$7+4,Planning!$M61&gt;=AD$7),IF(Planning!$G61=0,"◆",IF(Planning!$O61="Terminé","T",IF(Planning!$O61="En retard","R",IF(Planning!$J61="Oui","C","P")))),""))</f>
        <v/>
      </c>
      <c r="AE61" s="34">
        <f>IF(OR(Planning!$C61="",Planning!$M61=""),"",IF(AND(Planning!$H61&lt;=AE$7+4,Planning!$M61&gt;=AE$7),IF(Planning!$G61=0,"◆",IF(Planning!$O61="Terminé","T",IF(Planning!$O61="En retard","R",IF(Planning!$J61="Oui","C","P")))),""))</f>
        <v/>
      </c>
      <c r="AF61" s="34">
        <f>IF(OR(Planning!$C61="",Planning!$M61=""),"",IF(AND(Planning!$H61&lt;=AF$7+4,Planning!$M61&gt;=AF$7),IF(Planning!$G61=0,"◆",IF(Planning!$O61="Terminé","T",IF(Planning!$O61="En retard","R",IF(Planning!$J61="Oui","C","P")))),""))</f>
        <v/>
      </c>
      <c r="AG61" s="34">
        <f>IF(OR(Planning!$C61="",Planning!$M61=""),"",IF(AND(Planning!$H61&lt;=AG$7+4,Planning!$M61&gt;=AG$7),IF(Planning!$G61=0,"◆",IF(Planning!$O61="Terminé","T",IF(Planning!$O61="En retard","R",IF(Planning!$J61="Oui","C","P")))),""))</f>
        <v/>
      </c>
      <c r="AH61" s="34">
        <f>IF(OR(Planning!$C61="",Planning!$M61=""),"",IF(AND(Planning!$H61&lt;=AH$7+4,Planning!$M61&gt;=AH$7),IF(Planning!$G61=0,"◆",IF(Planning!$O61="Terminé","T",IF(Planning!$O61="En retard","R",IF(Planning!$J61="Oui","C","P")))),""))</f>
        <v/>
      </c>
      <c r="AI61" s="34">
        <f>IF(OR(Planning!$C61="",Planning!$M61=""),"",IF(AND(Planning!$H61&lt;=AI$7+4,Planning!$M61&gt;=AI$7),IF(Planning!$G61=0,"◆",IF(Planning!$O61="Terminé","T",IF(Planning!$O61="En retard","R",IF(Planning!$J61="Oui","C","P")))),""))</f>
        <v/>
      </c>
      <c r="AJ61" s="34">
        <f>IF(OR(Planning!$C61="",Planning!$M61=""),"",IF(AND(Planning!$H61&lt;=AJ$7+4,Planning!$M61&gt;=AJ$7),IF(Planning!$G61=0,"◆",IF(Planning!$O61="Terminé","T",IF(Planning!$O61="En retard","R",IF(Planning!$J61="Oui","C","P")))),""))</f>
        <v/>
      </c>
      <c r="AK61" s="34">
        <f>IF(OR(Planning!$C61="",Planning!$M61=""),"",IF(AND(Planning!$H61&lt;=AK$7+4,Planning!$M61&gt;=AK$7),IF(Planning!$G61=0,"◆",IF(Planning!$O61="Terminé","T",IF(Planning!$O61="En retard","R",IF(Planning!$J61="Oui","C","P")))),""))</f>
        <v/>
      </c>
      <c r="AL61" s="34">
        <f>IF(OR(Planning!$C61="",Planning!$M61=""),"",IF(AND(Planning!$H61&lt;=AL$7+4,Planning!$M61&gt;=AL$7),IF(Planning!$G61=0,"◆",IF(Planning!$O61="Terminé","T",IF(Planning!$O61="En retard","R",IF(Planning!$J61="Oui","C","P")))),""))</f>
        <v/>
      </c>
      <c r="AM61" s="34">
        <f>IF(OR(Planning!$C61="",Planning!$M61=""),"",IF(AND(Planning!$H61&lt;=AM$7+4,Planning!$M61&gt;=AM$7),IF(Planning!$G61=0,"◆",IF(Planning!$O61="Terminé","T",IF(Planning!$O61="En retard","R",IF(Planning!$J61="Oui","C","P")))),""))</f>
        <v/>
      </c>
      <c r="AN61" s="34">
        <f>IF(OR(Planning!$C61="",Planning!$M61=""),"",IF(AND(Planning!$H61&lt;=AN$7+4,Planning!$M61&gt;=AN$7),IF(Planning!$G61=0,"◆",IF(Planning!$O61="Terminé","T",IF(Planning!$O61="En retard","R",IF(Planning!$J61="Oui","C","P")))),""))</f>
        <v/>
      </c>
      <c r="AO61" s="34">
        <f>IF(OR(Planning!$C61="",Planning!$M61=""),"",IF(AND(Planning!$H61&lt;=AO$7+4,Planning!$M61&gt;=AO$7),IF(Planning!$G61=0,"◆",IF(Planning!$O61="Terminé","T",IF(Planning!$O61="En retard","R",IF(Planning!$J61="Oui","C","P")))),""))</f>
        <v/>
      </c>
      <c r="AP61" s="34">
        <f>IF(OR(Planning!$C61="",Planning!$M61=""),"",IF(AND(Planning!$H61&lt;=AP$7+4,Planning!$M61&gt;=AP$7),IF(Planning!$G61=0,"◆",IF(Planning!$O61="Terminé","T",IF(Planning!$O61="En retard","R",IF(Planning!$J61="Oui","C","P")))),""))</f>
        <v/>
      </c>
      <c r="AQ61" s="34">
        <f>IF(OR(Planning!$C61="",Planning!$M61=""),"",IF(AND(Planning!$H61&lt;=AQ$7+4,Planning!$M61&gt;=AQ$7),IF(Planning!$G61=0,"◆",IF(Planning!$O61="Terminé","T",IF(Planning!$O61="En retard","R",IF(Planning!$J61="Oui","C","P")))),""))</f>
        <v/>
      </c>
    </row>
    <row r="62">
      <c r="A62" s="33">
        <f>IF(Planning!$C62="","",Planning!A62)</f>
        <v/>
      </c>
      <c r="B62" s="33">
        <f>IF(Planning!$C62="","",Planning!C62)</f>
        <v/>
      </c>
      <c r="C62" s="33">
        <f>IF(Planning!$C62="","",Planning!D62)</f>
        <v/>
      </c>
      <c r="D62" s="34">
        <f>IF(OR(Planning!$C62="",Planning!$M62=""),"",IF(AND(Planning!$H62&lt;=D$7+4,Planning!$M62&gt;=D$7),IF(Planning!$G62=0,"◆",IF(Planning!$O62="Terminé","T",IF(Planning!$O62="En retard","R",IF(Planning!$J62="Oui","C","P")))),""))</f>
        <v/>
      </c>
      <c r="E62" s="34">
        <f>IF(OR(Planning!$C62="",Planning!$M62=""),"",IF(AND(Planning!$H62&lt;=E$7+4,Planning!$M62&gt;=E$7),IF(Planning!$G62=0,"◆",IF(Planning!$O62="Terminé","T",IF(Planning!$O62="En retard","R",IF(Planning!$J62="Oui","C","P")))),""))</f>
        <v/>
      </c>
      <c r="F62" s="34">
        <f>IF(OR(Planning!$C62="",Planning!$M62=""),"",IF(AND(Planning!$H62&lt;=F$7+4,Planning!$M62&gt;=F$7),IF(Planning!$G62=0,"◆",IF(Planning!$O62="Terminé","T",IF(Planning!$O62="En retard","R",IF(Planning!$J62="Oui","C","P")))),""))</f>
        <v/>
      </c>
      <c r="G62" s="34">
        <f>IF(OR(Planning!$C62="",Planning!$M62=""),"",IF(AND(Planning!$H62&lt;=G$7+4,Planning!$M62&gt;=G$7),IF(Planning!$G62=0,"◆",IF(Planning!$O62="Terminé","T",IF(Planning!$O62="En retard","R",IF(Planning!$J62="Oui","C","P")))),""))</f>
        <v/>
      </c>
      <c r="H62" s="34">
        <f>IF(OR(Planning!$C62="",Planning!$M62=""),"",IF(AND(Planning!$H62&lt;=H$7+4,Planning!$M62&gt;=H$7),IF(Planning!$G62=0,"◆",IF(Planning!$O62="Terminé","T",IF(Planning!$O62="En retard","R",IF(Planning!$J62="Oui","C","P")))),""))</f>
        <v/>
      </c>
      <c r="I62" s="34">
        <f>IF(OR(Planning!$C62="",Planning!$M62=""),"",IF(AND(Planning!$H62&lt;=I$7+4,Planning!$M62&gt;=I$7),IF(Planning!$G62=0,"◆",IF(Planning!$O62="Terminé","T",IF(Planning!$O62="En retard","R",IF(Planning!$J62="Oui","C","P")))),""))</f>
        <v/>
      </c>
      <c r="J62" s="34">
        <f>IF(OR(Planning!$C62="",Planning!$M62=""),"",IF(AND(Planning!$H62&lt;=J$7+4,Planning!$M62&gt;=J$7),IF(Planning!$G62=0,"◆",IF(Planning!$O62="Terminé","T",IF(Planning!$O62="En retard","R",IF(Planning!$J62="Oui","C","P")))),""))</f>
        <v/>
      </c>
      <c r="K62" s="34">
        <f>IF(OR(Planning!$C62="",Planning!$M62=""),"",IF(AND(Planning!$H62&lt;=K$7+4,Planning!$M62&gt;=K$7),IF(Planning!$G62=0,"◆",IF(Planning!$O62="Terminé","T",IF(Planning!$O62="En retard","R",IF(Planning!$J62="Oui","C","P")))),""))</f>
        <v/>
      </c>
      <c r="L62" s="34">
        <f>IF(OR(Planning!$C62="",Planning!$M62=""),"",IF(AND(Planning!$H62&lt;=L$7+4,Planning!$M62&gt;=L$7),IF(Planning!$G62=0,"◆",IF(Planning!$O62="Terminé","T",IF(Planning!$O62="En retard","R",IF(Planning!$J62="Oui","C","P")))),""))</f>
        <v/>
      </c>
      <c r="M62" s="34">
        <f>IF(OR(Planning!$C62="",Planning!$M62=""),"",IF(AND(Planning!$H62&lt;=M$7+4,Planning!$M62&gt;=M$7),IF(Planning!$G62=0,"◆",IF(Planning!$O62="Terminé","T",IF(Planning!$O62="En retard","R",IF(Planning!$J62="Oui","C","P")))),""))</f>
        <v/>
      </c>
      <c r="N62" s="34">
        <f>IF(OR(Planning!$C62="",Planning!$M62=""),"",IF(AND(Planning!$H62&lt;=N$7+4,Planning!$M62&gt;=N$7),IF(Planning!$G62=0,"◆",IF(Planning!$O62="Terminé","T",IF(Planning!$O62="En retard","R",IF(Planning!$J62="Oui","C","P")))),""))</f>
        <v/>
      </c>
      <c r="O62" s="34">
        <f>IF(OR(Planning!$C62="",Planning!$M62=""),"",IF(AND(Planning!$H62&lt;=O$7+4,Planning!$M62&gt;=O$7),IF(Planning!$G62=0,"◆",IF(Planning!$O62="Terminé","T",IF(Planning!$O62="En retard","R",IF(Planning!$J62="Oui","C","P")))),""))</f>
        <v/>
      </c>
      <c r="P62" s="34">
        <f>IF(OR(Planning!$C62="",Planning!$M62=""),"",IF(AND(Planning!$H62&lt;=P$7+4,Planning!$M62&gt;=P$7),IF(Planning!$G62=0,"◆",IF(Planning!$O62="Terminé","T",IF(Planning!$O62="En retard","R",IF(Planning!$J62="Oui","C","P")))),""))</f>
        <v/>
      </c>
      <c r="Q62" s="34">
        <f>IF(OR(Planning!$C62="",Planning!$M62=""),"",IF(AND(Planning!$H62&lt;=Q$7+4,Planning!$M62&gt;=Q$7),IF(Planning!$G62=0,"◆",IF(Planning!$O62="Terminé","T",IF(Planning!$O62="En retard","R",IF(Planning!$J62="Oui","C","P")))),""))</f>
        <v/>
      </c>
      <c r="R62" s="34">
        <f>IF(OR(Planning!$C62="",Planning!$M62=""),"",IF(AND(Planning!$H62&lt;=R$7+4,Planning!$M62&gt;=R$7),IF(Planning!$G62=0,"◆",IF(Planning!$O62="Terminé","T",IF(Planning!$O62="En retard","R",IF(Planning!$J62="Oui","C","P")))),""))</f>
        <v/>
      </c>
      <c r="S62" s="34">
        <f>IF(OR(Planning!$C62="",Planning!$M62=""),"",IF(AND(Planning!$H62&lt;=S$7+4,Planning!$M62&gt;=S$7),IF(Planning!$G62=0,"◆",IF(Planning!$O62="Terminé","T",IF(Planning!$O62="En retard","R",IF(Planning!$J62="Oui","C","P")))),""))</f>
        <v/>
      </c>
      <c r="T62" s="34">
        <f>IF(OR(Planning!$C62="",Planning!$M62=""),"",IF(AND(Planning!$H62&lt;=T$7+4,Planning!$M62&gt;=T$7),IF(Planning!$G62=0,"◆",IF(Planning!$O62="Terminé","T",IF(Planning!$O62="En retard","R",IF(Planning!$J62="Oui","C","P")))),""))</f>
        <v/>
      </c>
      <c r="U62" s="34">
        <f>IF(OR(Planning!$C62="",Planning!$M62=""),"",IF(AND(Planning!$H62&lt;=U$7+4,Planning!$M62&gt;=U$7),IF(Planning!$G62=0,"◆",IF(Planning!$O62="Terminé","T",IF(Planning!$O62="En retard","R",IF(Planning!$J62="Oui","C","P")))),""))</f>
        <v/>
      </c>
      <c r="V62" s="34">
        <f>IF(OR(Planning!$C62="",Planning!$M62=""),"",IF(AND(Planning!$H62&lt;=V$7+4,Planning!$M62&gt;=V$7),IF(Planning!$G62=0,"◆",IF(Planning!$O62="Terminé","T",IF(Planning!$O62="En retard","R",IF(Planning!$J62="Oui","C","P")))),""))</f>
        <v/>
      </c>
      <c r="W62" s="34">
        <f>IF(OR(Planning!$C62="",Planning!$M62=""),"",IF(AND(Planning!$H62&lt;=W$7+4,Planning!$M62&gt;=W$7),IF(Planning!$G62=0,"◆",IF(Planning!$O62="Terminé","T",IF(Planning!$O62="En retard","R",IF(Planning!$J62="Oui","C","P")))),""))</f>
        <v/>
      </c>
      <c r="X62" s="34">
        <f>IF(OR(Planning!$C62="",Planning!$M62=""),"",IF(AND(Planning!$H62&lt;=X$7+4,Planning!$M62&gt;=X$7),IF(Planning!$G62=0,"◆",IF(Planning!$O62="Terminé","T",IF(Planning!$O62="En retard","R",IF(Planning!$J62="Oui","C","P")))),""))</f>
        <v/>
      </c>
      <c r="Y62" s="34">
        <f>IF(OR(Planning!$C62="",Planning!$M62=""),"",IF(AND(Planning!$H62&lt;=Y$7+4,Planning!$M62&gt;=Y$7),IF(Planning!$G62=0,"◆",IF(Planning!$O62="Terminé","T",IF(Planning!$O62="En retard","R",IF(Planning!$J62="Oui","C","P")))),""))</f>
        <v/>
      </c>
      <c r="Z62" s="34">
        <f>IF(OR(Planning!$C62="",Planning!$M62=""),"",IF(AND(Planning!$H62&lt;=Z$7+4,Planning!$M62&gt;=Z$7),IF(Planning!$G62=0,"◆",IF(Planning!$O62="Terminé","T",IF(Planning!$O62="En retard","R",IF(Planning!$J62="Oui","C","P")))),""))</f>
        <v/>
      </c>
      <c r="AA62" s="34">
        <f>IF(OR(Planning!$C62="",Planning!$M62=""),"",IF(AND(Planning!$H62&lt;=AA$7+4,Planning!$M62&gt;=AA$7),IF(Planning!$G62=0,"◆",IF(Planning!$O62="Terminé","T",IF(Planning!$O62="En retard","R",IF(Planning!$J62="Oui","C","P")))),""))</f>
        <v/>
      </c>
      <c r="AB62" s="34">
        <f>IF(OR(Planning!$C62="",Planning!$M62=""),"",IF(AND(Planning!$H62&lt;=AB$7+4,Planning!$M62&gt;=AB$7),IF(Planning!$G62=0,"◆",IF(Planning!$O62="Terminé","T",IF(Planning!$O62="En retard","R",IF(Planning!$J62="Oui","C","P")))),""))</f>
        <v/>
      </c>
      <c r="AC62" s="34">
        <f>IF(OR(Planning!$C62="",Planning!$M62=""),"",IF(AND(Planning!$H62&lt;=AC$7+4,Planning!$M62&gt;=AC$7),IF(Planning!$G62=0,"◆",IF(Planning!$O62="Terminé","T",IF(Planning!$O62="En retard","R",IF(Planning!$J62="Oui","C","P")))),""))</f>
        <v/>
      </c>
      <c r="AD62" s="34">
        <f>IF(OR(Planning!$C62="",Planning!$M62=""),"",IF(AND(Planning!$H62&lt;=AD$7+4,Planning!$M62&gt;=AD$7),IF(Planning!$G62=0,"◆",IF(Planning!$O62="Terminé","T",IF(Planning!$O62="En retard","R",IF(Planning!$J62="Oui","C","P")))),""))</f>
        <v/>
      </c>
      <c r="AE62" s="34">
        <f>IF(OR(Planning!$C62="",Planning!$M62=""),"",IF(AND(Planning!$H62&lt;=AE$7+4,Planning!$M62&gt;=AE$7),IF(Planning!$G62=0,"◆",IF(Planning!$O62="Terminé","T",IF(Planning!$O62="En retard","R",IF(Planning!$J62="Oui","C","P")))),""))</f>
        <v/>
      </c>
      <c r="AF62" s="34">
        <f>IF(OR(Planning!$C62="",Planning!$M62=""),"",IF(AND(Planning!$H62&lt;=AF$7+4,Planning!$M62&gt;=AF$7),IF(Planning!$G62=0,"◆",IF(Planning!$O62="Terminé","T",IF(Planning!$O62="En retard","R",IF(Planning!$J62="Oui","C","P")))),""))</f>
        <v/>
      </c>
      <c r="AG62" s="34">
        <f>IF(OR(Planning!$C62="",Planning!$M62=""),"",IF(AND(Planning!$H62&lt;=AG$7+4,Planning!$M62&gt;=AG$7),IF(Planning!$G62=0,"◆",IF(Planning!$O62="Terminé","T",IF(Planning!$O62="En retard","R",IF(Planning!$J62="Oui","C","P")))),""))</f>
        <v/>
      </c>
      <c r="AH62" s="34">
        <f>IF(OR(Planning!$C62="",Planning!$M62=""),"",IF(AND(Planning!$H62&lt;=AH$7+4,Planning!$M62&gt;=AH$7),IF(Planning!$G62=0,"◆",IF(Planning!$O62="Terminé","T",IF(Planning!$O62="En retard","R",IF(Planning!$J62="Oui","C","P")))),""))</f>
        <v/>
      </c>
      <c r="AI62" s="34">
        <f>IF(OR(Planning!$C62="",Planning!$M62=""),"",IF(AND(Planning!$H62&lt;=AI$7+4,Planning!$M62&gt;=AI$7),IF(Planning!$G62=0,"◆",IF(Planning!$O62="Terminé","T",IF(Planning!$O62="En retard","R",IF(Planning!$J62="Oui","C","P")))),""))</f>
        <v/>
      </c>
      <c r="AJ62" s="34">
        <f>IF(OR(Planning!$C62="",Planning!$M62=""),"",IF(AND(Planning!$H62&lt;=AJ$7+4,Planning!$M62&gt;=AJ$7),IF(Planning!$G62=0,"◆",IF(Planning!$O62="Terminé","T",IF(Planning!$O62="En retard","R",IF(Planning!$J62="Oui","C","P")))),""))</f>
        <v/>
      </c>
      <c r="AK62" s="34">
        <f>IF(OR(Planning!$C62="",Planning!$M62=""),"",IF(AND(Planning!$H62&lt;=AK$7+4,Planning!$M62&gt;=AK$7),IF(Planning!$G62=0,"◆",IF(Planning!$O62="Terminé","T",IF(Planning!$O62="En retard","R",IF(Planning!$J62="Oui","C","P")))),""))</f>
        <v/>
      </c>
      <c r="AL62" s="34">
        <f>IF(OR(Planning!$C62="",Planning!$M62=""),"",IF(AND(Planning!$H62&lt;=AL$7+4,Planning!$M62&gt;=AL$7),IF(Planning!$G62=0,"◆",IF(Planning!$O62="Terminé","T",IF(Planning!$O62="En retard","R",IF(Planning!$J62="Oui","C","P")))),""))</f>
        <v/>
      </c>
      <c r="AM62" s="34">
        <f>IF(OR(Planning!$C62="",Planning!$M62=""),"",IF(AND(Planning!$H62&lt;=AM$7+4,Planning!$M62&gt;=AM$7),IF(Planning!$G62=0,"◆",IF(Planning!$O62="Terminé","T",IF(Planning!$O62="En retard","R",IF(Planning!$J62="Oui","C","P")))),""))</f>
        <v/>
      </c>
      <c r="AN62" s="34">
        <f>IF(OR(Planning!$C62="",Planning!$M62=""),"",IF(AND(Planning!$H62&lt;=AN$7+4,Planning!$M62&gt;=AN$7),IF(Planning!$G62=0,"◆",IF(Planning!$O62="Terminé","T",IF(Planning!$O62="En retard","R",IF(Planning!$J62="Oui","C","P")))),""))</f>
        <v/>
      </c>
      <c r="AO62" s="34">
        <f>IF(OR(Planning!$C62="",Planning!$M62=""),"",IF(AND(Planning!$H62&lt;=AO$7+4,Planning!$M62&gt;=AO$7),IF(Planning!$G62=0,"◆",IF(Planning!$O62="Terminé","T",IF(Planning!$O62="En retard","R",IF(Planning!$J62="Oui","C","P")))),""))</f>
        <v/>
      </c>
      <c r="AP62" s="34">
        <f>IF(OR(Planning!$C62="",Planning!$M62=""),"",IF(AND(Planning!$H62&lt;=AP$7+4,Planning!$M62&gt;=AP$7),IF(Planning!$G62=0,"◆",IF(Planning!$O62="Terminé","T",IF(Planning!$O62="En retard","R",IF(Planning!$J62="Oui","C","P")))),""))</f>
        <v/>
      </c>
      <c r="AQ62" s="34">
        <f>IF(OR(Planning!$C62="",Planning!$M62=""),"",IF(AND(Planning!$H62&lt;=AQ$7+4,Planning!$M62&gt;=AQ$7),IF(Planning!$G62=0,"◆",IF(Planning!$O62="Terminé","T",IF(Planning!$O62="En retard","R",IF(Planning!$J62="Oui","C","P")))),""))</f>
        <v/>
      </c>
    </row>
    <row r="63">
      <c r="A63" s="33">
        <f>IF(Planning!$C63="","",Planning!A63)</f>
        <v/>
      </c>
      <c r="B63" s="33">
        <f>IF(Planning!$C63="","",Planning!C63)</f>
        <v/>
      </c>
      <c r="C63" s="33">
        <f>IF(Planning!$C63="","",Planning!D63)</f>
        <v/>
      </c>
      <c r="D63" s="34">
        <f>IF(OR(Planning!$C63="",Planning!$M63=""),"",IF(AND(Planning!$H63&lt;=D$7+4,Planning!$M63&gt;=D$7),IF(Planning!$G63=0,"◆",IF(Planning!$O63="Terminé","T",IF(Planning!$O63="En retard","R",IF(Planning!$J63="Oui","C","P")))),""))</f>
        <v/>
      </c>
      <c r="E63" s="34">
        <f>IF(OR(Planning!$C63="",Planning!$M63=""),"",IF(AND(Planning!$H63&lt;=E$7+4,Planning!$M63&gt;=E$7),IF(Planning!$G63=0,"◆",IF(Planning!$O63="Terminé","T",IF(Planning!$O63="En retard","R",IF(Planning!$J63="Oui","C","P")))),""))</f>
        <v/>
      </c>
      <c r="F63" s="34">
        <f>IF(OR(Planning!$C63="",Planning!$M63=""),"",IF(AND(Planning!$H63&lt;=F$7+4,Planning!$M63&gt;=F$7),IF(Planning!$G63=0,"◆",IF(Planning!$O63="Terminé","T",IF(Planning!$O63="En retard","R",IF(Planning!$J63="Oui","C","P")))),""))</f>
        <v/>
      </c>
      <c r="G63" s="34">
        <f>IF(OR(Planning!$C63="",Planning!$M63=""),"",IF(AND(Planning!$H63&lt;=G$7+4,Planning!$M63&gt;=G$7),IF(Planning!$G63=0,"◆",IF(Planning!$O63="Terminé","T",IF(Planning!$O63="En retard","R",IF(Planning!$J63="Oui","C","P")))),""))</f>
        <v/>
      </c>
      <c r="H63" s="34">
        <f>IF(OR(Planning!$C63="",Planning!$M63=""),"",IF(AND(Planning!$H63&lt;=H$7+4,Planning!$M63&gt;=H$7),IF(Planning!$G63=0,"◆",IF(Planning!$O63="Terminé","T",IF(Planning!$O63="En retard","R",IF(Planning!$J63="Oui","C","P")))),""))</f>
        <v/>
      </c>
      <c r="I63" s="34">
        <f>IF(OR(Planning!$C63="",Planning!$M63=""),"",IF(AND(Planning!$H63&lt;=I$7+4,Planning!$M63&gt;=I$7),IF(Planning!$G63=0,"◆",IF(Planning!$O63="Terminé","T",IF(Planning!$O63="En retard","R",IF(Planning!$J63="Oui","C","P")))),""))</f>
        <v/>
      </c>
      <c r="J63" s="34">
        <f>IF(OR(Planning!$C63="",Planning!$M63=""),"",IF(AND(Planning!$H63&lt;=J$7+4,Planning!$M63&gt;=J$7),IF(Planning!$G63=0,"◆",IF(Planning!$O63="Terminé","T",IF(Planning!$O63="En retard","R",IF(Planning!$J63="Oui","C","P")))),""))</f>
        <v/>
      </c>
      <c r="K63" s="34">
        <f>IF(OR(Planning!$C63="",Planning!$M63=""),"",IF(AND(Planning!$H63&lt;=K$7+4,Planning!$M63&gt;=K$7),IF(Planning!$G63=0,"◆",IF(Planning!$O63="Terminé","T",IF(Planning!$O63="En retard","R",IF(Planning!$J63="Oui","C","P")))),""))</f>
        <v/>
      </c>
      <c r="L63" s="34">
        <f>IF(OR(Planning!$C63="",Planning!$M63=""),"",IF(AND(Planning!$H63&lt;=L$7+4,Planning!$M63&gt;=L$7),IF(Planning!$G63=0,"◆",IF(Planning!$O63="Terminé","T",IF(Planning!$O63="En retard","R",IF(Planning!$J63="Oui","C","P")))),""))</f>
        <v/>
      </c>
      <c r="M63" s="34">
        <f>IF(OR(Planning!$C63="",Planning!$M63=""),"",IF(AND(Planning!$H63&lt;=M$7+4,Planning!$M63&gt;=M$7),IF(Planning!$G63=0,"◆",IF(Planning!$O63="Terminé","T",IF(Planning!$O63="En retard","R",IF(Planning!$J63="Oui","C","P")))),""))</f>
        <v/>
      </c>
      <c r="N63" s="34">
        <f>IF(OR(Planning!$C63="",Planning!$M63=""),"",IF(AND(Planning!$H63&lt;=N$7+4,Planning!$M63&gt;=N$7),IF(Planning!$G63=0,"◆",IF(Planning!$O63="Terminé","T",IF(Planning!$O63="En retard","R",IF(Planning!$J63="Oui","C","P")))),""))</f>
        <v/>
      </c>
      <c r="O63" s="34">
        <f>IF(OR(Planning!$C63="",Planning!$M63=""),"",IF(AND(Planning!$H63&lt;=O$7+4,Planning!$M63&gt;=O$7),IF(Planning!$G63=0,"◆",IF(Planning!$O63="Terminé","T",IF(Planning!$O63="En retard","R",IF(Planning!$J63="Oui","C","P")))),""))</f>
        <v/>
      </c>
      <c r="P63" s="34">
        <f>IF(OR(Planning!$C63="",Planning!$M63=""),"",IF(AND(Planning!$H63&lt;=P$7+4,Planning!$M63&gt;=P$7),IF(Planning!$G63=0,"◆",IF(Planning!$O63="Terminé","T",IF(Planning!$O63="En retard","R",IF(Planning!$J63="Oui","C","P")))),""))</f>
        <v/>
      </c>
      <c r="Q63" s="34">
        <f>IF(OR(Planning!$C63="",Planning!$M63=""),"",IF(AND(Planning!$H63&lt;=Q$7+4,Planning!$M63&gt;=Q$7),IF(Planning!$G63=0,"◆",IF(Planning!$O63="Terminé","T",IF(Planning!$O63="En retard","R",IF(Planning!$J63="Oui","C","P")))),""))</f>
        <v/>
      </c>
      <c r="R63" s="34">
        <f>IF(OR(Planning!$C63="",Planning!$M63=""),"",IF(AND(Planning!$H63&lt;=R$7+4,Planning!$M63&gt;=R$7),IF(Planning!$G63=0,"◆",IF(Planning!$O63="Terminé","T",IF(Planning!$O63="En retard","R",IF(Planning!$J63="Oui","C","P")))),""))</f>
        <v/>
      </c>
      <c r="S63" s="34">
        <f>IF(OR(Planning!$C63="",Planning!$M63=""),"",IF(AND(Planning!$H63&lt;=S$7+4,Planning!$M63&gt;=S$7),IF(Planning!$G63=0,"◆",IF(Planning!$O63="Terminé","T",IF(Planning!$O63="En retard","R",IF(Planning!$J63="Oui","C","P")))),""))</f>
        <v/>
      </c>
      <c r="T63" s="34">
        <f>IF(OR(Planning!$C63="",Planning!$M63=""),"",IF(AND(Planning!$H63&lt;=T$7+4,Planning!$M63&gt;=T$7),IF(Planning!$G63=0,"◆",IF(Planning!$O63="Terminé","T",IF(Planning!$O63="En retard","R",IF(Planning!$J63="Oui","C","P")))),""))</f>
        <v/>
      </c>
      <c r="U63" s="34">
        <f>IF(OR(Planning!$C63="",Planning!$M63=""),"",IF(AND(Planning!$H63&lt;=U$7+4,Planning!$M63&gt;=U$7),IF(Planning!$G63=0,"◆",IF(Planning!$O63="Terminé","T",IF(Planning!$O63="En retard","R",IF(Planning!$J63="Oui","C","P")))),""))</f>
        <v/>
      </c>
      <c r="V63" s="34">
        <f>IF(OR(Planning!$C63="",Planning!$M63=""),"",IF(AND(Planning!$H63&lt;=V$7+4,Planning!$M63&gt;=V$7),IF(Planning!$G63=0,"◆",IF(Planning!$O63="Terminé","T",IF(Planning!$O63="En retard","R",IF(Planning!$J63="Oui","C","P")))),""))</f>
        <v/>
      </c>
      <c r="W63" s="34">
        <f>IF(OR(Planning!$C63="",Planning!$M63=""),"",IF(AND(Planning!$H63&lt;=W$7+4,Planning!$M63&gt;=W$7),IF(Planning!$G63=0,"◆",IF(Planning!$O63="Terminé","T",IF(Planning!$O63="En retard","R",IF(Planning!$J63="Oui","C","P")))),""))</f>
        <v/>
      </c>
      <c r="X63" s="34">
        <f>IF(OR(Planning!$C63="",Planning!$M63=""),"",IF(AND(Planning!$H63&lt;=X$7+4,Planning!$M63&gt;=X$7),IF(Planning!$G63=0,"◆",IF(Planning!$O63="Terminé","T",IF(Planning!$O63="En retard","R",IF(Planning!$J63="Oui","C","P")))),""))</f>
        <v/>
      </c>
      <c r="Y63" s="34">
        <f>IF(OR(Planning!$C63="",Planning!$M63=""),"",IF(AND(Planning!$H63&lt;=Y$7+4,Planning!$M63&gt;=Y$7),IF(Planning!$G63=0,"◆",IF(Planning!$O63="Terminé","T",IF(Planning!$O63="En retard","R",IF(Planning!$J63="Oui","C","P")))),""))</f>
        <v/>
      </c>
      <c r="Z63" s="34">
        <f>IF(OR(Planning!$C63="",Planning!$M63=""),"",IF(AND(Planning!$H63&lt;=Z$7+4,Planning!$M63&gt;=Z$7),IF(Planning!$G63=0,"◆",IF(Planning!$O63="Terminé","T",IF(Planning!$O63="En retard","R",IF(Planning!$J63="Oui","C","P")))),""))</f>
        <v/>
      </c>
      <c r="AA63" s="34">
        <f>IF(OR(Planning!$C63="",Planning!$M63=""),"",IF(AND(Planning!$H63&lt;=AA$7+4,Planning!$M63&gt;=AA$7),IF(Planning!$G63=0,"◆",IF(Planning!$O63="Terminé","T",IF(Planning!$O63="En retard","R",IF(Planning!$J63="Oui","C","P")))),""))</f>
        <v/>
      </c>
      <c r="AB63" s="34">
        <f>IF(OR(Planning!$C63="",Planning!$M63=""),"",IF(AND(Planning!$H63&lt;=AB$7+4,Planning!$M63&gt;=AB$7),IF(Planning!$G63=0,"◆",IF(Planning!$O63="Terminé","T",IF(Planning!$O63="En retard","R",IF(Planning!$J63="Oui","C","P")))),""))</f>
        <v/>
      </c>
      <c r="AC63" s="34">
        <f>IF(OR(Planning!$C63="",Planning!$M63=""),"",IF(AND(Planning!$H63&lt;=AC$7+4,Planning!$M63&gt;=AC$7),IF(Planning!$G63=0,"◆",IF(Planning!$O63="Terminé","T",IF(Planning!$O63="En retard","R",IF(Planning!$J63="Oui","C","P")))),""))</f>
        <v/>
      </c>
      <c r="AD63" s="34">
        <f>IF(OR(Planning!$C63="",Planning!$M63=""),"",IF(AND(Planning!$H63&lt;=AD$7+4,Planning!$M63&gt;=AD$7),IF(Planning!$G63=0,"◆",IF(Planning!$O63="Terminé","T",IF(Planning!$O63="En retard","R",IF(Planning!$J63="Oui","C","P")))),""))</f>
        <v/>
      </c>
      <c r="AE63" s="34">
        <f>IF(OR(Planning!$C63="",Planning!$M63=""),"",IF(AND(Planning!$H63&lt;=AE$7+4,Planning!$M63&gt;=AE$7),IF(Planning!$G63=0,"◆",IF(Planning!$O63="Terminé","T",IF(Planning!$O63="En retard","R",IF(Planning!$J63="Oui","C","P")))),""))</f>
        <v/>
      </c>
      <c r="AF63" s="34">
        <f>IF(OR(Planning!$C63="",Planning!$M63=""),"",IF(AND(Planning!$H63&lt;=AF$7+4,Planning!$M63&gt;=AF$7),IF(Planning!$G63=0,"◆",IF(Planning!$O63="Terminé","T",IF(Planning!$O63="En retard","R",IF(Planning!$J63="Oui","C","P")))),""))</f>
        <v/>
      </c>
      <c r="AG63" s="34">
        <f>IF(OR(Planning!$C63="",Planning!$M63=""),"",IF(AND(Planning!$H63&lt;=AG$7+4,Planning!$M63&gt;=AG$7),IF(Planning!$G63=0,"◆",IF(Planning!$O63="Terminé","T",IF(Planning!$O63="En retard","R",IF(Planning!$J63="Oui","C","P")))),""))</f>
        <v/>
      </c>
      <c r="AH63" s="34">
        <f>IF(OR(Planning!$C63="",Planning!$M63=""),"",IF(AND(Planning!$H63&lt;=AH$7+4,Planning!$M63&gt;=AH$7),IF(Planning!$G63=0,"◆",IF(Planning!$O63="Terminé","T",IF(Planning!$O63="En retard","R",IF(Planning!$J63="Oui","C","P")))),""))</f>
        <v/>
      </c>
      <c r="AI63" s="34">
        <f>IF(OR(Planning!$C63="",Planning!$M63=""),"",IF(AND(Planning!$H63&lt;=AI$7+4,Planning!$M63&gt;=AI$7),IF(Planning!$G63=0,"◆",IF(Planning!$O63="Terminé","T",IF(Planning!$O63="En retard","R",IF(Planning!$J63="Oui","C","P")))),""))</f>
        <v/>
      </c>
      <c r="AJ63" s="34">
        <f>IF(OR(Planning!$C63="",Planning!$M63=""),"",IF(AND(Planning!$H63&lt;=AJ$7+4,Planning!$M63&gt;=AJ$7),IF(Planning!$G63=0,"◆",IF(Planning!$O63="Terminé","T",IF(Planning!$O63="En retard","R",IF(Planning!$J63="Oui","C","P")))),""))</f>
        <v/>
      </c>
      <c r="AK63" s="34">
        <f>IF(OR(Planning!$C63="",Planning!$M63=""),"",IF(AND(Planning!$H63&lt;=AK$7+4,Planning!$M63&gt;=AK$7),IF(Planning!$G63=0,"◆",IF(Planning!$O63="Terminé","T",IF(Planning!$O63="En retard","R",IF(Planning!$J63="Oui","C","P")))),""))</f>
        <v/>
      </c>
      <c r="AL63" s="34">
        <f>IF(OR(Planning!$C63="",Planning!$M63=""),"",IF(AND(Planning!$H63&lt;=AL$7+4,Planning!$M63&gt;=AL$7),IF(Planning!$G63=0,"◆",IF(Planning!$O63="Terminé","T",IF(Planning!$O63="En retard","R",IF(Planning!$J63="Oui","C","P")))),""))</f>
        <v/>
      </c>
      <c r="AM63" s="34">
        <f>IF(OR(Planning!$C63="",Planning!$M63=""),"",IF(AND(Planning!$H63&lt;=AM$7+4,Planning!$M63&gt;=AM$7),IF(Planning!$G63=0,"◆",IF(Planning!$O63="Terminé","T",IF(Planning!$O63="En retard","R",IF(Planning!$J63="Oui","C","P")))),""))</f>
        <v/>
      </c>
      <c r="AN63" s="34">
        <f>IF(OR(Planning!$C63="",Planning!$M63=""),"",IF(AND(Planning!$H63&lt;=AN$7+4,Planning!$M63&gt;=AN$7),IF(Planning!$G63=0,"◆",IF(Planning!$O63="Terminé","T",IF(Planning!$O63="En retard","R",IF(Planning!$J63="Oui","C","P")))),""))</f>
        <v/>
      </c>
      <c r="AO63" s="34">
        <f>IF(OR(Planning!$C63="",Planning!$M63=""),"",IF(AND(Planning!$H63&lt;=AO$7+4,Planning!$M63&gt;=AO$7),IF(Planning!$G63=0,"◆",IF(Planning!$O63="Terminé","T",IF(Planning!$O63="En retard","R",IF(Planning!$J63="Oui","C","P")))),""))</f>
        <v/>
      </c>
      <c r="AP63" s="34">
        <f>IF(OR(Planning!$C63="",Planning!$M63=""),"",IF(AND(Planning!$H63&lt;=AP$7+4,Planning!$M63&gt;=AP$7),IF(Planning!$G63=0,"◆",IF(Planning!$O63="Terminé","T",IF(Planning!$O63="En retard","R",IF(Planning!$J63="Oui","C","P")))),""))</f>
        <v/>
      </c>
      <c r="AQ63" s="34">
        <f>IF(OR(Planning!$C63="",Planning!$M63=""),"",IF(AND(Planning!$H63&lt;=AQ$7+4,Planning!$M63&gt;=AQ$7),IF(Planning!$G63=0,"◆",IF(Planning!$O63="Terminé","T",IF(Planning!$O63="En retard","R",IF(Planning!$J63="Oui","C","P")))),""))</f>
        <v/>
      </c>
    </row>
    <row r="64">
      <c r="A64" s="33">
        <f>IF(Planning!$C64="","",Planning!A64)</f>
        <v/>
      </c>
      <c r="B64" s="33">
        <f>IF(Planning!$C64="","",Planning!C64)</f>
        <v/>
      </c>
      <c r="C64" s="33">
        <f>IF(Planning!$C64="","",Planning!D64)</f>
        <v/>
      </c>
      <c r="D64" s="34">
        <f>IF(OR(Planning!$C64="",Planning!$M64=""),"",IF(AND(Planning!$H64&lt;=D$7+4,Planning!$M64&gt;=D$7),IF(Planning!$G64=0,"◆",IF(Planning!$O64="Terminé","T",IF(Planning!$O64="En retard","R",IF(Planning!$J64="Oui","C","P")))),""))</f>
        <v/>
      </c>
      <c r="E64" s="34">
        <f>IF(OR(Planning!$C64="",Planning!$M64=""),"",IF(AND(Planning!$H64&lt;=E$7+4,Planning!$M64&gt;=E$7),IF(Planning!$G64=0,"◆",IF(Planning!$O64="Terminé","T",IF(Planning!$O64="En retard","R",IF(Planning!$J64="Oui","C","P")))),""))</f>
        <v/>
      </c>
      <c r="F64" s="34">
        <f>IF(OR(Planning!$C64="",Planning!$M64=""),"",IF(AND(Planning!$H64&lt;=F$7+4,Planning!$M64&gt;=F$7),IF(Planning!$G64=0,"◆",IF(Planning!$O64="Terminé","T",IF(Planning!$O64="En retard","R",IF(Planning!$J64="Oui","C","P")))),""))</f>
        <v/>
      </c>
      <c r="G64" s="34">
        <f>IF(OR(Planning!$C64="",Planning!$M64=""),"",IF(AND(Planning!$H64&lt;=G$7+4,Planning!$M64&gt;=G$7),IF(Planning!$G64=0,"◆",IF(Planning!$O64="Terminé","T",IF(Planning!$O64="En retard","R",IF(Planning!$J64="Oui","C","P")))),""))</f>
        <v/>
      </c>
      <c r="H64" s="34">
        <f>IF(OR(Planning!$C64="",Planning!$M64=""),"",IF(AND(Planning!$H64&lt;=H$7+4,Planning!$M64&gt;=H$7),IF(Planning!$G64=0,"◆",IF(Planning!$O64="Terminé","T",IF(Planning!$O64="En retard","R",IF(Planning!$J64="Oui","C","P")))),""))</f>
        <v/>
      </c>
      <c r="I64" s="34">
        <f>IF(OR(Planning!$C64="",Planning!$M64=""),"",IF(AND(Planning!$H64&lt;=I$7+4,Planning!$M64&gt;=I$7),IF(Planning!$G64=0,"◆",IF(Planning!$O64="Terminé","T",IF(Planning!$O64="En retard","R",IF(Planning!$J64="Oui","C","P")))),""))</f>
        <v/>
      </c>
      <c r="J64" s="34">
        <f>IF(OR(Planning!$C64="",Planning!$M64=""),"",IF(AND(Planning!$H64&lt;=J$7+4,Planning!$M64&gt;=J$7),IF(Planning!$G64=0,"◆",IF(Planning!$O64="Terminé","T",IF(Planning!$O64="En retard","R",IF(Planning!$J64="Oui","C","P")))),""))</f>
        <v/>
      </c>
      <c r="K64" s="34">
        <f>IF(OR(Planning!$C64="",Planning!$M64=""),"",IF(AND(Planning!$H64&lt;=K$7+4,Planning!$M64&gt;=K$7),IF(Planning!$G64=0,"◆",IF(Planning!$O64="Terminé","T",IF(Planning!$O64="En retard","R",IF(Planning!$J64="Oui","C","P")))),""))</f>
        <v/>
      </c>
      <c r="L64" s="34">
        <f>IF(OR(Planning!$C64="",Planning!$M64=""),"",IF(AND(Planning!$H64&lt;=L$7+4,Planning!$M64&gt;=L$7),IF(Planning!$G64=0,"◆",IF(Planning!$O64="Terminé","T",IF(Planning!$O64="En retard","R",IF(Planning!$J64="Oui","C","P")))),""))</f>
        <v/>
      </c>
      <c r="M64" s="34">
        <f>IF(OR(Planning!$C64="",Planning!$M64=""),"",IF(AND(Planning!$H64&lt;=M$7+4,Planning!$M64&gt;=M$7),IF(Planning!$G64=0,"◆",IF(Planning!$O64="Terminé","T",IF(Planning!$O64="En retard","R",IF(Planning!$J64="Oui","C","P")))),""))</f>
        <v/>
      </c>
      <c r="N64" s="34">
        <f>IF(OR(Planning!$C64="",Planning!$M64=""),"",IF(AND(Planning!$H64&lt;=N$7+4,Planning!$M64&gt;=N$7),IF(Planning!$G64=0,"◆",IF(Planning!$O64="Terminé","T",IF(Planning!$O64="En retard","R",IF(Planning!$J64="Oui","C","P")))),""))</f>
        <v/>
      </c>
      <c r="O64" s="34">
        <f>IF(OR(Planning!$C64="",Planning!$M64=""),"",IF(AND(Planning!$H64&lt;=O$7+4,Planning!$M64&gt;=O$7),IF(Planning!$G64=0,"◆",IF(Planning!$O64="Terminé","T",IF(Planning!$O64="En retard","R",IF(Planning!$J64="Oui","C","P")))),""))</f>
        <v/>
      </c>
      <c r="P64" s="34">
        <f>IF(OR(Planning!$C64="",Planning!$M64=""),"",IF(AND(Planning!$H64&lt;=P$7+4,Planning!$M64&gt;=P$7),IF(Planning!$G64=0,"◆",IF(Planning!$O64="Terminé","T",IF(Planning!$O64="En retard","R",IF(Planning!$J64="Oui","C","P")))),""))</f>
        <v/>
      </c>
      <c r="Q64" s="34">
        <f>IF(OR(Planning!$C64="",Planning!$M64=""),"",IF(AND(Planning!$H64&lt;=Q$7+4,Planning!$M64&gt;=Q$7),IF(Planning!$G64=0,"◆",IF(Planning!$O64="Terminé","T",IF(Planning!$O64="En retard","R",IF(Planning!$J64="Oui","C","P")))),""))</f>
        <v/>
      </c>
      <c r="R64" s="34">
        <f>IF(OR(Planning!$C64="",Planning!$M64=""),"",IF(AND(Planning!$H64&lt;=R$7+4,Planning!$M64&gt;=R$7),IF(Planning!$G64=0,"◆",IF(Planning!$O64="Terminé","T",IF(Planning!$O64="En retard","R",IF(Planning!$J64="Oui","C","P")))),""))</f>
        <v/>
      </c>
      <c r="S64" s="34">
        <f>IF(OR(Planning!$C64="",Planning!$M64=""),"",IF(AND(Planning!$H64&lt;=S$7+4,Planning!$M64&gt;=S$7),IF(Planning!$G64=0,"◆",IF(Planning!$O64="Terminé","T",IF(Planning!$O64="En retard","R",IF(Planning!$J64="Oui","C","P")))),""))</f>
        <v/>
      </c>
      <c r="T64" s="34">
        <f>IF(OR(Planning!$C64="",Planning!$M64=""),"",IF(AND(Planning!$H64&lt;=T$7+4,Planning!$M64&gt;=T$7),IF(Planning!$G64=0,"◆",IF(Planning!$O64="Terminé","T",IF(Planning!$O64="En retard","R",IF(Planning!$J64="Oui","C","P")))),""))</f>
        <v/>
      </c>
      <c r="U64" s="34">
        <f>IF(OR(Planning!$C64="",Planning!$M64=""),"",IF(AND(Planning!$H64&lt;=U$7+4,Planning!$M64&gt;=U$7),IF(Planning!$G64=0,"◆",IF(Planning!$O64="Terminé","T",IF(Planning!$O64="En retard","R",IF(Planning!$J64="Oui","C","P")))),""))</f>
        <v/>
      </c>
      <c r="V64" s="34">
        <f>IF(OR(Planning!$C64="",Planning!$M64=""),"",IF(AND(Planning!$H64&lt;=V$7+4,Planning!$M64&gt;=V$7),IF(Planning!$G64=0,"◆",IF(Planning!$O64="Terminé","T",IF(Planning!$O64="En retard","R",IF(Planning!$J64="Oui","C","P")))),""))</f>
        <v/>
      </c>
      <c r="W64" s="34">
        <f>IF(OR(Planning!$C64="",Planning!$M64=""),"",IF(AND(Planning!$H64&lt;=W$7+4,Planning!$M64&gt;=W$7),IF(Planning!$G64=0,"◆",IF(Planning!$O64="Terminé","T",IF(Planning!$O64="En retard","R",IF(Planning!$J64="Oui","C","P")))),""))</f>
        <v/>
      </c>
      <c r="X64" s="34">
        <f>IF(OR(Planning!$C64="",Planning!$M64=""),"",IF(AND(Planning!$H64&lt;=X$7+4,Planning!$M64&gt;=X$7),IF(Planning!$G64=0,"◆",IF(Planning!$O64="Terminé","T",IF(Planning!$O64="En retard","R",IF(Planning!$J64="Oui","C","P")))),""))</f>
        <v/>
      </c>
      <c r="Y64" s="34">
        <f>IF(OR(Planning!$C64="",Planning!$M64=""),"",IF(AND(Planning!$H64&lt;=Y$7+4,Planning!$M64&gt;=Y$7),IF(Planning!$G64=0,"◆",IF(Planning!$O64="Terminé","T",IF(Planning!$O64="En retard","R",IF(Planning!$J64="Oui","C","P")))),""))</f>
        <v/>
      </c>
      <c r="Z64" s="34">
        <f>IF(OR(Planning!$C64="",Planning!$M64=""),"",IF(AND(Planning!$H64&lt;=Z$7+4,Planning!$M64&gt;=Z$7),IF(Planning!$G64=0,"◆",IF(Planning!$O64="Terminé","T",IF(Planning!$O64="En retard","R",IF(Planning!$J64="Oui","C","P")))),""))</f>
        <v/>
      </c>
      <c r="AA64" s="34">
        <f>IF(OR(Planning!$C64="",Planning!$M64=""),"",IF(AND(Planning!$H64&lt;=AA$7+4,Planning!$M64&gt;=AA$7),IF(Planning!$G64=0,"◆",IF(Planning!$O64="Terminé","T",IF(Planning!$O64="En retard","R",IF(Planning!$J64="Oui","C","P")))),""))</f>
        <v/>
      </c>
      <c r="AB64" s="34">
        <f>IF(OR(Planning!$C64="",Planning!$M64=""),"",IF(AND(Planning!$H64&lt;=AB$7+4,Planning!$M64&gt;=AB$7),IF(Planning!$G64=0,"◆",IF(Planning!$O64="Terminé","T",IF(Planning!$O64="En retard","R",IF(Planning!$J64="Oui","C","P")))),""))</f>
        <v/>
      </c>
      <c r="AC64" s="34">
        <f>IF(OR(Planning!$C64="",Planning!$M64=""),"",IF(AND(Planning!$H64&lt;=AC$7+4,Planning!$M64&gt;=AC$7),IF(Planning!$G64=0,"◆",IF(Planning!$O64="Terminé","T",IF(Planning!$O64="En retard","R",IF(Planning!$J64="Oui","C","P")))),""))</f>
        <v/>
      </c>
      <c r="AD64" s="34">
        <f>IF(OR(Planning!$C64="",Planning!$M64=""),"",IF(AND(Planning!$H64&lt;=AD$7+4,Planning!$M64&gt;=AD$7),IF(Planning!$G64=0,"◆",IF(Planning!$O64="Terminé","T",IF(Planning!$O64="En retard","R",IF(Planning!$J64="Oui","C","P")))),""))</f>
        <v/>
      </c>
      <c r="AE64" s="34">
        <f>IF(OR(Planning!$C64="",Planning!$M64=""),"",IF(AND(Planning!$H64&lt;=AE$7+4,Planning!$M64&gt;=AE$7),IF(Planning!$G64=0,"◆",IF(Planning!$O64="Terminé","T",IF(Planning!$O64="En retard","R",IF(Planning!$J64="Oui","C","P")))),""))</f>
        <v/>
      </c>
      <c r="AF64" s="34">
        <f>IF(OR(Planning!$C64="",Planning!$M64=""),"",IF(AND(Planning!$H64&lt;=AF$7+4,Planning!$M64&gt;=AF$7),IF(Planning!$G64=0,"◆",IF(Planning!$O64="Terminé","T",IF(Planning!$O64="En retard","R",IF(Planning!$J64="Oui","C","P")))),""))</f>
        <v/>
      </c>
      <c r="AG64" s="34">
        <f>IF(OR(Planning!$C64="",Planning!$M64=""),"",IF(AND(Planning!$H64&lt;=AG$7+4,Planning!$M64&gt;=AG$7),IF(Planning!$G64=0,"◆",IF(Planning!$O64="Terminé","T",IF(Planning!$O64="En retard","R",IF(Planning!$J64="Oui","C","P")))),""))</f>
        <v/>
      </c>
      <c r="AH64" s="34">
        <f>IF(OR(Planning!$C64="",Planning!$M64=""),"",IF(AND(Planning!$H64&lt;=AH$7+4,Planning!$M64&gt;=AH$7),IF(Planning!$G64=0,"◆",IF(Planning!$O64="Terminé","T",IF(Planning!$O64="En retard","R",IF(Planning!$J64="Oui","C","P")))),""))</f>
        <v/>
      </c>
      <c r="AI64" s="34">
        <f>IF(OR(Planning!$C64="",Planning!$M64=""),"",IF(AND(Planning!$H64&lt;=AI$7+4,Planning!$M64&gt;=AI$7),IF(Planning!$G64=0,"◆",IF(Planning!$O64="Terminé","T",IF(Planning!$O64="En retard","R",IF(Planning!$J64="Oui","C","P")))),""))</f>
        <v/>
      </c>
      <c r="AJ64" s="34">
        <f>IF(OR(Planning!$C64="",Planning!$M64=""),"",IF(AND(Planning!$H64&lt;=AJ$7+4,Planning!$M64&gt;=AJ$7),IF(Planning!$G64=0,"◆",IF(Planning!$O64="Terminé","T",IF(Planning!$O64="En retard","R",IF(Planning!$J64="Oui","C","P")))),""))</f>
        <v/>
      </c>
      <c r="AK64" s="34">
        <f>IF(OR(Planning!$C64="",Planning!$M64=""),"",IF(AND(Planning!$H64&lt;=AK$7+4,Planning!$M64&gt;=AK$7),IF(Planning!$G64=0,"◆",IF(Planning!$O64="Terminé","T",IF(Planning!$O64="En retard","R",IF(Planning!$J64="Oui","C","P")))),""))</f>
        <v/>
      </c>
      <c r="AL64" s="34">
        <f>IF(OR(Planning!$C64="",Planning!$M64=""),"",IF(AND(Planning!$H64&lt;=AL$7+4,Planning!$M64&gt;=AL$7),IF(Planning!$G64=0,"◆",IF(Planning!$O64="Terminé","T",IF(Planning!$O64="En retard","R",IF(Planning!$J64="Oui","C","P")))),""))</f>
        <v/>
      </c>
      <c r="AM64" s="34">
        <f>IF(OR(Planning!$C64="",Planning!$M64=""),"",IF(AND(Planning!$H64&lt;=AM$7+4,Planning!$M64&gt;=AM$7),IF(Planning!$G64=0,"◆",IF(Planning!$O64="Terminé","T",IF(Planning!$O64="En retard","R",IF(Planning!$J64="Oui","C","P")))),""))</f>
        <v/>
      </c>
      <c r="AN64" s="34">
        <f>IF(OR(Planning!$C64="",Planning!$M64=""),"",IF(AND(Planning!$H64&lt;=AN$7+4,Planning!$M64&gt;=AN$7),IF(Planning!$G64=0,"◆",IF(Planning!$O64="Terminé","T",IF(Planning!$O64="En retard","R",IF(Planning!$J64="Oui","C","P")))),""))</f>
        <v/>
      </c>
      <c r="AO64" s="34">
        <f>IF(OR(Planning!$C64="",Planning!$M64=""),"",IF(AND(Planning!$H64&lt;=AO$7+4,Planning!$M64&gt;=AO$7),IF(Planning!$G64=0,"◆",IF(Planning!$O64="Terminé","T",IF(Planning!$O64="En retard","R",IF(Planning!$J64="Oui","C","P")))),""))</f>
        <v/>
      </c>
      <c r="AP64" s="34">
        <f>IF(OR(Planning!$C64="",Planning!$M64=""),"",IF(AND(Planning!$H64&lt;=AP$7+4,Planning!$M64&gt;=AP$7),IF(Planning!$G64=0,"◆",IF(Planning!$O64="Terminé","T",IF(Planning!$O64="En retard","R",IF(Planning!$J64="Oui","C","P")))),""))</f>
        <v/>
      </c>
      <c r="AQ64" s="34">
        <f>IF(OR(Planning!$C64="",Planning!$M64=""),"",IF(AND(Planning!$H64&lt;=AQ$7+4,Planning!$M64&gt;=AQ$7),IF(Planning!$G64=0,"◆",IF(Planning!$O64="Terminé","T",IF(Planning!$O64="En retard","R",IF(Planning!$J64="Oui","C","P")))),""))</f>
        <v/>
      </c>
    </row>
    <row r="65">
      <c r="A65" s="33">
        <f>IF(Planning!$C65="","",Planning!A65)</f>
        <v/>
      </c>
      <c r="B65" s="33">
        <f>IF(Planning!$C65="","",Planning!C65)</f>
        <v/>
      </c>
      <c r="C65" s="33">
        <f>IF(Planning!$C65="","",Planning!D65)</f>
        <v/>
      </c>
      <c r="D65" s="34">
        <f>IF(OR(Planning!$C65="",Planning!$M65=""),"",IF(AND(Planning!$H65&lt;=D$7+4,Planning!$M65&gt;=D$7),IF(Planning!$G65=0,"◆",IF(Planning!$O65="Terminé","T",IF(Planning!$O65="En retard","R",IF(Planning!$J65="Oui","C","P")))),""))</f>
        <v/>
      </c>
      <c r="E65" s="34">
        <f>IF(OR(Planning!$C65="",Planning!$M65=""),"",IF(AND(Planning!$H65&lt;=E$7+4,Planning!$M65&gt;=E$7),IF(Planning!$G65=0,"◆",IF(Planning!$O65="Terminé","T",IF(Planning!$O65="En retard","R",IF(Planning!$J65="Oui","C","P")))),""))</f>
        <v/>
      </c>
      <c r="F65" s="34">
        <f>IF(OR(Planning!$C65="",Planning!$M65=""),"",IF(AND(Planning!$H65&lt;=F$7+4,Planning!$M65&gt;=F$7),IF(Planning!$G65=0,"◆",IF(Planning!$O65="Terminé","T",IF(Planning!$O65="En retard","R",IF(Planning!$J65="Oui","C","P")))),""))</f>
        <v/>
      </c>
      <c r="G65" s="34">
        <f>IF(OR(Planning!$C65="",Planning!$M65=""),"",IF(AND(Planning!$H65&lt;=G$7+4,Planning!$M65&gt;=G$7),IF(Planning!$G65=0,"◆",IF(Planning!$O65="Terminé","T",IF(Planning!$O65="En retard","R",IF(Planning!$J65="Oui","C","P")))),""))</f>
        <v/>
      </c>
      <c r="H65" s="34">
        <f>IF(OR(Planning!$C65="",Planning!$M65=""),"",IF(AND(Planning!$H65&lt;=H$7+4,Planning!$M65&gt;=H$7),IF(Planning!$G65=0,"◆",IF(Planning!$O65="Terminé","T",IF(Planning!$O65="En retard","R",IF(Planning!$J65="Oui","C","P")))),""))</f>
        <v/>
      </c>
      <c r="I65" s="34">
        <f>IF(OR(Planning!$C65="",Planning!$M65=""),"",IF(AND(Planning!$H65&lt;=I$7+4,Planning!$M65&gt;=I$7),IF(Planning!$G65=0,"◆",IF(Planning!$O65="Terminé","T",IF(Planning!$O65="En retard","R",IF(Planning!$J65="Oui","C","P")))),""))</f>
        <v/>
      </c>
      <c r="J65" s="34">
        <f>IF(OR(Planning!$C65="",Planning!$M65=""),"",IF(AND(Planning!$H65&lt;=J$7+4,Planning!$M65&gt;=J$7),IF(Planning!$G65=0,"◆",IF(Planning!$O65="Terminé","T",IF(Planning!$O65="En retard","R",IF(Planning!$J65="Oui","C","P")))),""))</f>
        <v/>
      </c>
      <c r="K65" s="34">
        <f>IF(OR(Planning!$C65="",Planning!$M65=""),"",IF(AND(Planning!$H65&lt;=K$7+4,Planning!$M65&gt;=K$7),IF(Planning!$G65=0,"◆",IF(Planning!$O65="Terminé","T",IF(Planning!$O65="En retard","R",IF(Planning!$J65="Oui","C","P")))),""))</f>
        <v/>
      </c>
      <c r="L65" s="34">
        <f>IF(OR(Planning!$C65="",Planning!$M65=""),"",IF(AND(Planning!$H65&lt;=L$7+4,Planning!$M65&gt;=L$7),IF(Planning!$G65=0,"◆",IF(Planning!$O65="Terminé","T",IF(Planning!$O65="En retard","R",IF(Planning!$J65="Oui","C","P")))),""))</f>
        <v/>
      </c>
      <c r="M65" s="34">
        <f>IF(OR(Planning!$C65="",Planning!$M65=""),"",IF(AND(Planning!$H65&lt;=M$7+4,Planning!$M65&gt;=M$7),IF(Planning!$G65=0,"◆",IF(Planning!$O65="Terminé","T",IF(Planning!$O65="En retard","R",IF(Planning!$J65="Oui","C","P")))),""))</f>
        <v/>
      </c>
      <c r="N65" s="34">
        <f>IF(OR(Planning!$C65="",Planning!$M65=""),"",IF(AND(Planning!$H65&lt;=N$7+4,Planning!$M65&gt;=N$7),IF(Planning!$G65=0,"◆",IF(Planning!$O65="Terminé","T",IF(Planning!$O65="En retard","R",IF(Planning!$J65="Oui","C","P")))),""))</f>
        <v/>
      </c>
      <c r="O65" s="34">
        <f>IF(OR(Planning!$C65="",Planning!$M65=""),"",IF(AND(Planning!$H65&lt;=O$7+4,Planning!$M65&gt;=O$7),IF(Planning!$G65=0,"◆",IF(Planning!$O65="Terminé","T",IF(Planning!$O65="En retard","R",IF(Planning!$J65="Oui","C","P")))),""))</f>
        <v/>
      </c>
      <c r="P65" s="34">
        <f>IF(OR(Planning!$C65="",Planning!$M65=""),"",IF(AND(Planning!$H65&lt;=P$7+4,Planning!$M65&gt;=P$7),IF(Planning!$G65=0,"◆",IF(Planning!$O65="Terminé","T",IF(Planning!$O65="En retard","R",IF(Planning!$J65="Oui","C","P")))),""))</f>
        <v/>
      </c>
      <c r="Q65" s="34">
        <f>IF(OR(Planning!$C65="",Planning!$M65=""),"",IF(AND(Planning!$H65&lt;=Q$7+4,Planning!$M65&gt;=Q$7),IF(Planning!$G65=0,"◆",IF(Planning!$O65="Terminé","T",IF(Planning!$O65="En retard","R",IF(Planning!$J65="Oui","C","P")))),""))</f>
        <v/>
      </c>
      <c r="R65" s="34">
        <f>IF(OR(Planning!$C65="",Planning!$M65=""),"",IF(AND(Planning!$H65&lt;=R$7+4,Planning!$M65&gt;=R$7),IF(Planning!$G65=0,"◆",IF(Planning!$O65="Terminé","T",IF(Planning!$O65="En retard","R",IF(Planning!$J65="Oui","C","P")))),""))</f>
        <v/>
      </c>
      <c r="S65" s="34">
        <f>IF(OR(Planning!$C65="",Planning!$M65=""),"",IF(AND(Planning!$H65&lt;=S$7+4,Planning!$M65&gt;=S$7),IF(Planning!$G65=0,"◆",IF(Planning!$O65="Terminé","T",IF(Planning!$O65="En retard","R",IF(Planning!$J65="Oui","C","P")))),""))</f>
        <v/>
      </c>
      <c r="T65" s="34">
        <f>IF(OR(Planning!$C65="",Planning!$M65=""),"",IF(AND(Planning!$H65&lt;=T$7+4,Planning!$M65&gt;=T$7),IF(Planning!$G65=0,"◆",IF(Planning!$O65="Terminé","T",IF(Planning!$O65="En retard","R",IF(Planning!$J65="Oui","C","P")))),""))</f>
        <v/>
      </c>
      <c r="U65" s="34">
        <f>IF(OR(Planning!$C65="",Planning!$M65=""),"",IF(AND(Planning!$H65&lt;=U$7+4,Planning!$M65&gt;=U$7),IF(Planning!$G65=0,"◆",IF(Planning!$O65="Terminé","T",IF(Planning!$O65="En retard","R",IF(Planning!$J65="Oui","C","P")))),""))</f>
        <v/>
      </c>
      <c r="V65" s="34">
        <f>IF(OR(Planning!$C65="",Planning!$M65=""),"",IF(AND(Planning!$H65&lt;=V$7+4,Planning!$M65&gt;=V$7),IF(Planning!$G65=0,"◆",IF(Planning!$O65="Terminé","T",IF(Planning!$O65="En retard","R",IF(Planning!$J65="Oui","C","P")))),""))</f>
        <v/>
      </c>
      <c r="W65" s="34">
        <f>IF(OR(Planning!$C65="",Planning!$M65=""),"",IF(AND(Planning!$H65&lt;=W$7+4,Planning!$M65&gt;=W$7),IF(Planning!$G65=0,"◆",IF(Planning!$O65="Terminé","T",IF(Planning!$O65="En retard","R",IF(Planning!$J65="Oui","C","P")))),""))</f>
        <v/>
      </c>
      <c r="X65" s="34">
        <f>IF(OR(Planning!$C65="",Planning!$M65=""),"",IF(AND(Planning!$H65&lt;=X$7+4,Planning!$M65&gt;=X$7),IF(Planning!$G65=0,"◆",IF(Planning!$O65="Terminé","T",IF(Planning!$O65="En retard","R",IF(Planning!$J65="Oui","C","P")))),""))</f>
        <v/>
      </c>
      <c r="Y65" s="34">
        <f>IF(OR(Planning!$C65="",Planning!$M65=""),"",IF(AND(Planning!$H65&lt;=Y$7+4,Planning!$M65&gt;=Y$7),IF(Planning!$G65=0,"◆",IF(Planning!$O65="Terminé","T",IF(Planning!$O65="En retard","R",IF(Planning!$J65="Oui","C","P")))),""))</f>
        <v/>
      </c>
      <c r="Z65" s="34">
        <f>IF(OR(Planning!$C65="",Planning!$M65=""),"",IF(AND(Planning!$H65&lt;=Z$7+4,Planning!$M65&gt;=Z$7),IF(Planning!$G65=0,"◆",IF(Planning!$O65="Terminé","T",IF(Planning!$O65="En retard","R",IF(Planning!$J65="Oui","C","P")))),""))</f>
        <v/>
      </c>
      <c r="AA65" s="34">
        <f>IF(OR(Planning!$C65="",Planning!$M65=""),"",IF(AND(Planning!$H65&lt;=AA$7+4,Planning!$M65&gt;=AA$7),IF(Planning!$G65=0,"◆",IF(Planning!$O65="Terminé","T",IF(Planning!$O65="En retard","R",IF(Planning!$J65="Oui","C","P")))),""))</f>
        <v/>
      </c>
      <c r="AB65" s="34">
        <f>IF(OR(Planning!$C65="",Planning!$M65=""),"",IF(AND(Planning!$H65&lt;=AB$7+4,Planning!$M65&gt;=AB$7),IF(Planning!$G65=0,"◆",IF(Planning!$O65="Terminé","T",IF(Planning!$O65="En retard","R",IF(Planning!$J65="Oui","C","P")))),""))</f>
        <v/>
      </c>
      <c r="AC65" s="34">
        <f>IF(OR(Planning!$C65="",Planning!$M65=""),"",IF(AND(Planning!$H65&lt;=AC$7+4,Planning!$M65&gt;=AC$7),IF(Planning!$G65=0,"◆",IF(Planning!$O65="Terminé","T",IF(Planning!$O65="En retard","R",IF(Planning!$J65="Oui","C","P")))),""))</f>
        <v/>
      </c>
      <c r="AD65" s="34">
        <f>IF(OR(Planning!$C65="",Planning!$M65=""),"",IF(AND(Planning!$H65&lt;=AD$7+4,Planning!$M65&gt;=AD$7),IF(Planning!$G65=0,"◆",IF(Planning!$O65="Terminé","T",IF(Planning!$O65="En retard","R",IF(Planning!$J65="Oui","C","P")))),""))</f>
        <v/>
      </c>
      <c r="AE65" s="34">
        <f>IF(OR(Planning!$C65="",Planning!$M65=""),"",IF(AND(Planning!$H65&lt;=AE$7+4,Planning!$M65&gt;=AE$7),IF(Planning!$G65=0,"◆",IF(Planning!$O65="Terminé","T",IF(Planning!$O65="En retard","R",IF(Planning!$J65="Oui","C","P")))),""))</f>
        <v/>
      </c>
      <c r="AF65" s="34">
        <f>IF(OR(Planning!$C65="",Planning!$M65=""),"",IF(AND(Planning!$H65&lt;=AF$7+4,Planning!$M65&gt;=AF$7),IF(Planning!$G65=0,"◆",IF(Planning!$O65="Terminé","T",IF(Planning!$O65="En retard","R",IF(Planning!$J65="Oui","C","P")))),""))</f>
        <v/>
      </c>
      <c r="AG65" s="34">
        <f>IF(OR(Planning!$C65="",Planning!$M65=""),"",IF(AND(Planning!$H65&lt;=AG$7+4,Planning!$M65&gt;=AG$7),IF(Planning!$G65=0,"◆",IF(Planning!$O65="Terminé","T",IF(Planning!$O65="En retard","R",IF(Planning!$J65="Oui","C","P")))),""))</f>
        <v/>
      </c>
      <c r="AH65" s="34">
        <f>IF(OR(Planning!$C65="",Planning!$M65=""),"",IF(AND(Planning!$H65&lt;=AH$7+4,Planning!$M65&gt;=AH$7),IF(Planning!$G65=0,"◆",IF(Planning!$O65="Terminé","T",IF(Planning!$O65="En retard","R",IF(Planning!$J65="Oui","C","P")))),""))</f>
        <v/>
      </c>
      <c r="AI65" s="34">
        <f>IF(OR(Planning!$C65="",Planning!$M65=""),"",IF(AND(Planning!$H65&lt;=AI$7+4,Planning!$M65&gt;=AI$7),IF(Planning!$G65=0,"◆",IF(Planning!$O65="Terminé","T",IF(Planning!$O65="En retard","R",IF(Planning!$J65="Oui","C","P")))),""))</f>
        <v/>
      </c>
      <c r="AJ65" s="34">
        <f>IF(OR(Planning!$C65="",Planning!$M65=""),"",IF(AND(Planning!$H65&lt;=AJ$7+4,Planning!$M65&gt;=AJ$7),IF(Planning!$G65=0,"◆",IF(Planning!$O65="Terminé","T",IF(Planning!$O65="En retard","R",IF(Planning!$J65="Oui","C","P")))),""))</f>
        <v/>
      </c>
      <c r="AK65" s="34">
        <f>IF(OR(Planning!$C65="",Planning!$M65=""),"",IF(AND(Planning!$H65&lt;=AK$7+4,Planning!$M65&gt;=AK$7),IF(Planning!$G65=0,"◆",IF(Planning!$O65="Terminé","T",IF(Planning!$O65="En retard","R",IF(Planning!$J65="Oui","C","P")))),""))</f>
        <v/>
      </c>
      <c r="AL65" s="34">
        <f>IF(OR(Planning!$C65="",Planning!$M65=""),"",IF(AND(Planning!$H65&lt;=AL$7+4,Planning!$M65&gt;=AL$7),IF(Planning!$G65=0,"◆",IF(Planning!$O65="Terminé","T",IF(Planning!$O65="En retard","R",IF(Planning!$J65="Oui","C","P")))),""))</f>
        <v/>
      </c>
      <c r="AM65" s="34">
        <f>IF(OR(Planning!$C65="",Planning!$M65=""),"",IF(AND(Planning!$H65&lt;=AM$7+4,Planning!$M65&gt;=AM$7),IF(Planning!$G65=0,"◆",IF(Planning!$O65="Terminé","T",IF(Planning!$O65="En retard","R",IF(Planning!$J65="Oui","C","P")))),""))</f>
        <v/>
      </c>
      <c r="AN65" s="34">
        <f>IF(OR(Planning!$C65="",Planning!$M65=""),"",IF(AND(Planning!$H65&lt;=AN$7+4,Planning!$M65&gt;=AN$7),IF(Planning!$G65=0,"◆",IF(Planning!$O65="Terminé","T",IF(Planning!$O65="En retard","R",IF(Planning!$J65="Oui","C","P")))),""))</f>
        <v/>
      </c>
      <c r="AO65" s="34">
        <f>IF(OR(Planning!$C65="",Planning!$M65=""),"",IF(AND(Planning!$H65&lt;=AO$7+4,Planning!$M65&gt;=AO$7),IF(Planning!$G65=0,"◆",IF(Planning!$O65="Terminé","T",IF(Planning!$O65="En retard","R",IF(Planning!$J65="Oui","C","P")))),""))</f>
        <v/>
      </c>
      <c r="AP65" s="34">
        <f>IF(OR(Planning!$C65="",Planning!$M65=""),"",IF(AND(Planning!$H65&lt;=AP$7+4,Planning!$M65&gt;=AP$7),IF(Planning!$G65=0,"◆",IF(Planning!$O65="Terminé","T",IF(Planning!$O65="En retard","R",IF(Planning!$J65="Oui","C","P")))),""))</f>
        <v/>
      </c>
      <c r="AQ65" s="34">
        <f>IF(OR(Planning!$C65="",Planning!$M65=""),"",IF(AND(Planning!$H65&lt;=AQ$7+4,Planning!$M65&gt;=AQ$7),IF(Planning!$G65=0,"◆",IF(Planning!$O65="Terminé","T",IF(Planning!$O65="En retard","R",IF(Planning!$J65="Oui","C","P")))),""))</f>
        <v/>
      </c>
    </row>
    <row r="66">
      <c r="A66" s="33">
        <f>IF(Planning!$C66="","",Planning!A66)</f>
        <v/>
      </c>
      <c r="B66" s="33">
        <f>IF(Planning!$C66="","",Planning!C66)</f>
        <v/>
      </c>
      <c r="C66" s="33">
        <f>IF(Planning!$C66="","",Planning!D66)</f>
        <v/>
      </c>
      <c r="D66" s="34">
        <f>IF(OR(Planning!$C66="",Planning!$M66=""),"",IF(AND(Planning!$H66&lt;=D$7+4,Planning!$M66&gt;=D$7),IF(Planning!$G66=0,"◆",IF(Planning!$O66="Terminé","T",IF(Planning!$O66="En retard","R",IF(Planning!$J66="Oui","C","P")))),""))</f>
        <v/>
      </c>
      <c r="E66" s="34">
        <f>IF(OR(Planning!$C66="",Planning!$M66=""),"",IF(AND(Planning!$H66&lt;=E$7+4,Planning!$M66&gt;=E$7),IF(Planning!$G66=0,"◆",IF(Planning!$O66="Terminé","T",IF(Planning!$O66="En retard","R",IF(Planning!$J66="Oui","C","P")))),""))</f>
        <v/>
      </c>
      <c r="F66" s="34">
        <f>IF(OR(Planning!$C66="",Planning!$M66=""),"",IF(AND(Planning!$H66&lt;=F$7+4,Planning!$M66&gt;=F$7),IF(Planning!$G66=0,"◆",IF(Planning!$O66="Terminé","T",IF(Planning!$O66="En retard","R",IF(Planning!$J66="Oui","C","P")))),""))</f>
        <v/>
      </c>
      <c r="G66" s="34">
        <f>IF(OR(Planning!$C66="",Planning!$M66=""),"",IF(AND(Planning!$H66&lt;=G$7+4,Planning!$M66&gt;=G$7),IF(Planning!$G66=0,"◆",IF(Planning!$O66="Terminé","T",IF(Planning!$O66="En retard","R",IF(Planning!$J66="Oui","C","P")))),""))</f>
        <v/>
      </c>
      <c r="H66" s="34">
        <f>IF(OR(Planning!$C66="",Planning!$M66=""),"",IF(AND(Planning!$H66&lt;=H$7+4,Planning!$M66&gt;=H$7),IF(Planning!$G66=0,"◆",IF(Planning!$O66="Terminé","T",IF(Planning!$O66="En retard","R",IF(Planning!$J66="Oui","C","P")))),""))</f>
        <v/>
      </c>
      <c r="I66" s="34">
        <f>IF(OR(Planning!$C66="",Planning!$M66=""),"",IF(AND(Planning!$H66&lt;=I$7+4,Planning!$M66&gt;=I$7),IF(Planning!$G66=0,"◆",IF(Planning!$O66="Terminé","T",IF(Planning!$O66="En retard","R",IF(Planning!$J66="Oui","C","P")))),""))</f>
        <v/>
      </c>
      <c r="J66" s="34">
        <f>IF(OR(Planning!$C66="",Planning!$M66=""),"",IF(AND(Planning!$H66&lt;=J$7+4,Planning!$M66&gt;=J$7),IF(Planning!$G66=0,"◆",IF(Planning!$O66="Terminé","T",IF(Planning!$O66="En retard","R",IF(Planning!$J66="Oui","C","P")))),""))</f>
        <v/>
      </c>
      <c r="K66" s="34">
        <f>IF(OR(Planning!$C66="",Planning!$M66=""),"",IF(AND(Planning!$H66&lt;=K$7+4,Planning!$M66&gt;=K$7),IF(Planning!$G66=0,"◆",IF(Planning!$O66="Terminé","T",IF(Planning!$O66="En retard","R",IF(Planning!$J66="Oui","C","P")))),""))</f>
        <v/>
      </c>
      <c r="L66" s="34">
        <f>IF(OR(Planning!$C66="",Planning!$M66=""),"",IF(AND(Planning!$H66&lt;=L$7+4,Planning!$M66&gt;=L$7),IF(Planning!$G66=0,"◆",IF(Planning!$O66="Terminé","T",IF(Planning!$O66="En retard","R",IF(Planning!$J66="Oui","C","P")))),""))</f>
        <v/>
      </c>
      <c r="M66" s="34">
        <f>IF(OR(Planning!$C66="",Planning!$M66=""),"",IF(AND(Planning!$H66&lt;=M$7+4,Planning!$M66&gt;=M$7),IF(Planning!$G66=0,"◆",IF(Planning!$O66="Terminé","T",IF(Planning!$O66="En retard","R",IF(Planning!$J66="Oui","C","P")))),""))</f>
        <v/>
      </c>
      <c r="N66" s="34">
        <f>IF(OR(Planning!$C66="",Planning!$M66=""),"",IF(AND(Planning!$H66&lt;=N$7+4,Planning!$M66&gt;=N$7),IF(Planning!$G66=0,"◆",IF(Planning!$O66="Terminé","T",IF(Planning!$O66="En retard","R",IF(Planning!$J66="Oui","C","P")))),""))</f>
        <v/>
      </c>
      <c r="O66" s="34">
        <f>IF(OR(Planning!$C66="",Planning!$M66=""),"",IF(AND(Planning!$H66&lt;=O$7+4,Planning!$M66&gt;=O$7),IF(Planning!$G66=0,"◆",IF(Planning!$O66="Terminé","T",IF(Planning!$O66="En retard","R",IF(Planning!$J66="Oui","C","P")))),""))</f>
        <v/>
      </c>
      <c r="P66" s="34">
        <f>IF(OR(Planning!$C66="",Planning!$M66=""),"",IF(AND(Planning!$H66&lt;=P$7+4,Planning!$M66&gt;=P$7),IF(Planning!$G66=0,"◆",IF(Planning!$O66="Terminé","T",IF(Planning!$O66="En retard","R",IF(Planning!$J66="Oui","C","P")))),""))</f>
        <v/>
      </c>
      <c r="Q66" s="34">
        <f>IF(OR(Planning!$C66="",Planning!$M66=""),"",IF(AND(Planning!$H66&lt;=Q$7+4,Planning!$M66&gt;=Q$7),IF(Planning!$G66=0,"◆",IF(Planning!$O66="Terminé","T",IF(Planning!$O66="En retard","R",IF(Planning!$J66="Oui","C","P")))),""))</f>
        <v/>
      </c>
      <c r="R66" s="34">
        <f>IF(OR(Planning!$C66="",Planning!$M66=""),"",IF(AND(Planning!$H66&lt;=R$7+4,Planning!$M66&gt;=R$7),IF(Planning!$G66=0,"◆",IF(Planning!$O66="Terminé","T",IF(Planning!$O66="En retard","R",IF(Planning!$J66="Oui","C","P")))),""))</f>
        <v/>
      </c>
      <c r="S66" s="34">
        <f>IF(OR(Planning!$C66="",Planning!$M66=""),"",IF(AND(Planning!$H66&lt;=S$7+4,Planning!$M66&gt;=S$7),IF(Planning!$G66=0,"◆",IF(Planning!$O66="Terminé","T",IF(Planning!$O66="En retard","R",IF(Planning!$J66="Oui","C","P")))),""))</f>
        <v/>
      </c>
      <c r="T66" s="34">
        <f>IF(OR(Planning!$C66="",Planning!$M66=""),"",IF(AND(Planning!$H66&lt;=T$7+4,Planning!$M66&gt;=T$7),IF(Planning!$G66=0,"◆",IF(Planning!$O66="Terminé","T",IF(Planning!$O66="En retard","R",IF(Planning!$J66="Oui","C","P")))),""))</f>
        <v/>
      </c>
      <c r="U66" s="34">
        <f>IF(OR(Planning!$C66="",Planning!$M66=""),"",IF(AND(Planning!$H66&lt;=U$7+4,Planning!$M66&gt;=U$7),IF(Planning!$G66=0,"◆",IF(Planning!$O66="Terminé","T",IF(Planning!$O66="En retard","R",IF(Planning!$J66="Oui","C","P")))),""))</f>
        <v/>
      </c>
      <c r="V66" s="34">
        <f>IF(OR(Planning!$C66="",Planning!$M66=""),"",IF(AND(Planning!$H66&lt;=V$7+4,Planning!$M66&gt;=V$7),IF(Planning!$G66=0,"◆",IF(Planning!$O66="Terminé","T",IF(Planning!$O66="En retard","R",IF(Planning!$J66="Oui","C","P")))),""))</f>
        <v/>
      </c>
      <c r="W66" s="34">
        <f>IF(OR(Planning!$C66="",Planning!$M66=""),"",IF(AND(Planning!$H66&lt;=W$7+4,Planning!$M66&gt;=W$7),IF(Planning!$G66=0,"◆",IF(Planning!$O66="Terminé","T",IF(Planning!$O66="En retard","R",IF(Planning!$J66="Oui","C","P")))),""))</f>
        <v/>
      </c>
      <c r="X66" s="34">
        <f>IF(OR(Planning!$C66="",Planning!$M66=""),"",IF(AND(Planning!$H66&lt;=X$7+4,Planning!$M66&gt;=X$7),IF(Planning!$G66=0,"◆",IF(Planning!$O66="Terminé","T",IF(Planning!$O66="En retard","R",IF(Planning!$J66="Oui","C","P")))),""))</f>
        <v/>
      </c>
      <c r="Y66" s="34">
        <f>IF(OR(Planning!$C66="",Planning!$M66=""),"",IF(AND(Planning!$H66&lt;=Y$7+4,Planning!$M66&gt;=Y$7),IF(Planning!$G66=0,"◆",IF(Planning!$O66="Terminé","T",IF(Planning!$O66="En retard","R",IF(Planning!$J66="Oui","C","P")))),""))</f>
        <v/>
      </c>
      <c r="Z66" s="34">
        <f>IF(OR(Planning!$C66="",Planning!$M66=""),"",IF(AND(Planning!$H66&lt;=Z$7+4,Planning!$M66&gt;=Z$7),IF(Planning!$G66=0,"◆",IF(Planning!$O66="Terminé","T",IF(Planning!$O66="En retard","R",IF(Planning!$J66="Oui","C","P")))),""))</f>
        <v/>
      </c>
      <c r="AA66" s="34">
        <f>IF(OR(Planning!$C66="",Planning!$M66=""),"",IF(AND(Planning!$H66&lt;=AA$7+4,Planning!$M66&gt;=AA$7),IF(Planning!$G66=0,"◆",IF(Planning!$O66="Terminé","T",IF(Planning!$O66="En retard","R",IF(Planning!$J66="Oui","C","P")))),""))</f>
        <v/>
      </c>
      <c r="AB66" s="34">
        <f>IF(OR(Planning!$C66="",Planning!$M66=""),"",IF(AND(Planning!$H66&lt;=AB$7+4,Planning!$M66&gt;=AB$7),IF(Planning!$G66=0,"◆",IF(Planning!$O66="Terminé","T",IF(Planning!$O66="En retard","R",IF(Planning!$J66="Oui","C","P")))),""))</f>
        <v/>
      </c>
      <c r="AC66" s="34">
        <f>IF(OR(Planning!$C66="",Planning!$M66=""),"",IF(AND(Planning!$H66&lt;=AC$7+4,Planning!$M66&gt;=AC$7),IF(Planning!$G66=0,"◆",IF(Planning!$O66="Terminé","T",IF(Planning!$O66="En retard","R",IF(Planning!$J66="Oui","C","P")))),""))</f>
        <v/>
      </c>
      <c r="AD66" s="34">
        <f>IF(OR(Planning!$C66="",Planning!$M66=""),"",IF(AND(Planning!$H66&lt;=AD$7+4,Planning!$M66&gt;=AD$7),IF(Planning!$G66=0,"◆",IF(Planning!$O66="Terminé","T",IF(Planning!$O66="En retard","R",IF(Planning!$J66="Oui","C","P")))),""))</f>
        <v/>
      </c>
      <c r="AE66" s="34">
        <f>IF(OR(Planning!$C66="",Planning!$M66=""),"",IF(AND(Planning!$H66&lt;=AE$7+4,Planning!$M66&gt;=AE$7),IF(Planning!$G66=0,"◆",IF(Planning!$O66="Terminé","T",IF(Planning!$O66="En retard","R",IF(Planning!$J66="Oui","C","P")))),""))</f>
        <v/>
      </c>
      <c r="AF66" s="34">
        <f>IF(OR(Planning!$C66="",Planning!$M66=""),"",IF(AND(Planning!$H66&lt;=AF$7+4,Planning!$M66&gt;=AF$7),IF(Planning!$G66=0,"◆",IF(Planning!$O66="Terminé","T",IF(Planning!$O66="En retard","R",IF(Planning!$J66="Oui","C","P")))),""))</f>
        <v/>
      </c>
      <c r="AG66" s="34">
        <f>IF(OR(Planning!$C66="",Planning!$M66=""),"",IF(AND(Planning!$H66&lt;=AG$7+4,Planning!$M66&gt;=AG$7),IF(Planning!$G66=0,"◆",IF(Planning!$O66="Terminé","T",IF(Planning!$O66="En retard","R",IF(Planning!$J66="Oui","C","P")))),""))</f>
        <v/>
      </c>
      <c r="AH66" s="34">
        <f>IF(OR(Planning!$C66="",Planning!$M66=""),"",IF(AND(Planning!$H66&lt;=AH$7+4,Planning!$M66&gt;=AH$7),IF(Planning!$G66=0,"◆",IF(Planning!$O66="Terminé","T",IF(Planning!$O66="En retard","R",IF(Planning!$J66="Oui","C","P")))),""))</f>
        <v/>
      </c>
      <c r="AI66" s="34">
        <f>IF(OR(Planning!$C66="",Planning!$M66=""),"",IF(AND(Planning!$H66&lt;=AI$7+4,Planning!$M66&gt;=AI$7),IF(Planning!$G66=0,"◆",IF(Planning!$O66="Terminé","T",IF(Planning!$O66="En retard","R",IF(Planning!$J66="Oui","C","P")))),""))</f>
        <v/>
      </c>
      <c r="AJ66" s="34">
        <f>IF(OR(Planning!$C66="",Planning!$M66=""),"",IF(AND(Planning!$H66&lt;=AJ$7+4,Planning!$M66&gt;=AJ$7),IF(Planning!$G66=0,"◆",IF(Planning!$O66="Terminé","T",IF(Planning!$O66="En retard","R",IF(Planning!$J66="Oui","C","P")))),""))</f>
        <v/>
      </c>
      <c r="AK66" s="34">
        <f>IF(OR(Planning!$C66="",Planning!$M66=""),"",IF(AND(Planning!$H66&lt;=AK$7+4,Planning!$M66&gt;=AK$7),IF(Planning!$G66=0,"◆",IF(Planning!$O66="Terminé","T",IF(Planning!$O66="En retard","R",IF(Planning!$J66="Oui","C","P")))),""))</f>
        <v/>
      </c>
      <c r="AL66" s="34">
        <f>IF(OR(Planning!$C66="",Planning!$M66=""),"",IF(AND(Planning!$H66&lt;=AL$7+4,Planning!$M66&gt;=AL$7),IF(Planning!$G66=0,"◆",IF(Planning!$O66="Terminé","T",IF(Planning!$O66="En retard","R",IF(Planning!$J66="Oui","C","P")))),""))</f>
        <v/>
      </c>
      <c r="AM66" s="34">
        <f>IF(OR(Planning!$C66="",Planning!$M66=""),"",IF(AND(Planning!$H66&lt;=AM$7+4,Planning!$M66&gt;=AM$7),IF(Planning!$G66=0,"◆",IF(Planning!$O66="Terminé","T",IF(Planning!$O66="En retard","R",IF(Planning!$J66="Oui","C","P")))),""))</f>
        <v/>
      </c>
      <c r="AN66" s="34">
        <f>IF(OR(Planning!$C66="",Planning!$M66=""),"",IF(AND(Planning!$H66&lt;=AN$7+4,Planning!$M66&gt;=AN$7),IF(Planning!$G66=0,"◆",IF(Planning!$O66="Terminé","T",IF(Planning!$O66="En retard","R",IF(Planning!$J66="Oui","C","P")))),""))</f>
        <v/>
      </c>
      <c r="AO66" s="34">
        <f>IF(OR(Planning!$C66="",Planning!$M66=""),"",IF(AND(Planning!$H66&lt;=AO$7+4,Planning!$M66&gt;=AO$7),IF(Planning!$G66=0,"◆",IF(Planning!$O66="Terminé","T",IF(Planning!$O66="En retard","R",IF(Planning!$J66="Oui","C","P")))),""))</f>
        <v/>
      </c>
      <c r="AP66" s="34">
        <f>IF(OR(Planning!$C66="",Planning!$M66=""),"",IF(AND(Planning!$H66&lt;=AP$7+4,Planning!$M66&gt;=AP$7),IF(Planning!$G66=0,"◆",IF(Planning!$O66="Terminé","T",IF(Planning!$O66="En retard","R",IF(Planning!$J66="Oui","C","P")))),""))</f>
        <v/>
      </c>
      <c r="AQ66" s="34">
        <f>IF(OR(Planning!$C66="",Planning!$M66=""),"",IF(AND(Planning!$H66&lt;=AQ$7+4,Planning!$M66&gt;=AQ$7),IF(Planning!$G66=0,"◆",IF(Planning!$O66="Terminé","T",IF(Planning!$O66="En retard","R",IF(Planning!$J66="Oui","C","P")))),""))</f>
        <v/>
      </c>
    </row>
    <row r="67">
      <c r="A67" s="33">
        <f>IF(Planning!$C67="","",Planning!A67)</f>
        <v/>
      </c>
      <c r="B67" s="33">
        <f>IF(Planning!$C67="","",Planning!C67)</f>
        <v/>
      </c>
      <c r="C67" s="33">
        <f>IF(Planning!$C67="","",Planning!D67)</f>
        <v/>
      </c>
      <c r="D67" s="34">
        <f>IF(OR(Planning!$C67="",Planning!$M67=""),"",IF(AND(Planning!$H67&lt;=D$7+4,Planning!$M67&gt;=D$7),IF(Planning!$G67=0,"◆",IF(Planning!$O67="Terminé","T",IF(Planning!$O67="En retard","R",IF(Planning!$J67="Oui","C","P")))),""))</f>
        <v/>
      </c>
      <c r="E67" s="34">
        <f>IF(OR(Planning!$C67="",Planning!$M67=""),"",IF(AND(Planning!$H67&lt;=E$7+4,Planning!$M67&gt;=E$7),IF(Planning!$G67=0,"◆",IF(Planning!$O67="Terminé","T",IF(Planning!$O67="En retard","R",IF(Planning!$J67="Oui","C","P")))),""))</f>
        <v/>
      </c>
      <c r="F67" s="34">
        <f>IF(OR(Planning!$C67="",Planning!$M67=""),"",IF(AND(Planning!$H67&lt;=F$7+4,Planning!$M67&gt;=F$7),IF(Planning!$G67=0,"◆",IF(Planning!$O67="Terminé","T",IF(Planning!$O67="En retard","R",IF(Planning!$J67="Oui","C","P")))),""))</f>
        <v/>
      </c>
      <c r="G67" s="34">
        <f>IF(OR(Planning!$C67="",Planning!$M67=""),"",IF(AND(Planning!$H67&lt;=G$7+4,Planning!$M67&gt;=G$7),IF(Planning!$G67=0,"◆",IF(Planning!$O67="Terminé","T",IF(Planning!$O67="En retard","R",IF(Planning!$J67="Oui","C","P")))),""))</f>
        <v/>
      </c>
      <c r="H67" s="34">
        <f>IF(OR(Planning!$C67="",Planning!$M67=""),"",IF(AND(Planning!$H67&lt;=H$7+4,Planning!$M67&gt;=H$7),IF(Planning!$G67=0,"◆",IF(Planning!$O67="Terminé","T",IF(Planning!$O67="En retard","R",IF(Planning!$J67="Oui","C","P")))),""))</f>
        <v/>
      </c>
      <c r="I67" s="34">
        <f>IF(OR(Planning!$C67="",Planning!$M67=""),"",IF(AND(Planning!$H67&lt;=I$7+4,Planning!$M67&gt;=I$7),IF(Planning!$G67=0,"◆",IF(Planning!$O67="Terminé","T",IF(Planning!$O67="En retard","R",IF(Planning!$J67="Oui","C","P")))),""))</f>
        <v/>
      </c>
      <c r="J67" s="34">
        <f>IF(OR(Planning!$C67="",Planning!$M67=""),"",IF(AND(Planning!$H67&lt;=J$7+4,Planning!$M67&gt;=J$7),IF(Planning!$G67=0,"◆",IF(Planning!$O67="Terminé","T",IF(Planning!$O67="En retard","R",IF(Planning!$J67="Oui","C","P")))),""))</f>
        <v/>
      </c>
      <c r="K67" s="34">
        <f>IF(OR(Planning!$C67="",Planning!$M67=""),"",IF(AND(Planning!$H67&lt;=K$7+4,Planning!$M67&gt;=K$7),IF(Planning!$G67=0,"◆",IF(Planning!$O67="Terminé","T",IF(Planning!$O67="En retard","R",IF(Planning!$J67="Oui","C","P")))),""))</f>
        <v/>
      </c>
      <c r="L67" s="34">
        <f>IF(OR(Planning!$C67="",Planning!$M67=""),"",IF(AND(Planning!$H67&lt;=L$7+4,Planning!$M67&gt;=L$7),IF(Planning!$G67=0,"◆",IF(Planning!$O67="Terminé","T",IF(Planning!$O67="En retard","R",IF(Planning!$J67="Oui","C","P")))),""))</f>
        <v/>
      </c>
      <c r="M67" s="34">
        <f>IF(OR(Planning!$C67="",Planning!$M67=""),"",IF(AND(Planning!$H67&lt;=M$7+4,Planning!$M67&gt;=M$7),IF(Planning!$G67=0,"◆",IF(Planning!$O67="Terminé","T",IF(Planning!$O67="En retard","R",IF(Planning!$J67="Oui","C","P")))),""))</f>
        <v/>
      </c>
      <c r="N67" s="34">
        <f>IF(OR(Planning!$C67="",Planning!$M67=""),"",IF(AND(Planning!$H67&lt;=N$7+4,Planning!$M67&gt;=N$7),IF(Planning!$G67=0,"◆",IF(Planning!$O67="Terminé","T",IF(Planning!$O67="En retard","R",IF(Planning!$J67="Oui","C","P")))),""))</f>
        <v/>
      </c>
      <c r="O67" s="34">
        <f>IF(OR(Planning!$C67="",Planning!$M67=""),"",IF(AND(Planning!$H67&lt;=O$7+4,Planning!$M67&gt;=O$7),IF(Planning!$G67=0,"◆",IF(Planning!$O67="Terminé","T",IF(Planning!$O67="En retard","R",IF(Planning!$J67="Oui","C","P")))),""))</f>
        <v/>
      </c>
      <c r="P67" s="34">
        <f>IF(OR(Planning!$C67="",Planning!$M67=""),"",IF(AND(Planning!$H67&lt;=P$7+4,Planning!$M67&gt;=P$7),IF(Planning!$G67=0,"◆",IF(Planning!$O67="Terminé","T",IF(Planning!$O67="En retard","R",IF(Planning!$J67="Oui","C","P")))),""))</f>
        <v/>
      </c>
      <c r="Q67" s="34">
        <f>IF(OR(Planning!$C67="",Planning!$M67=""),"",IF(AND(Planning!$H67&lt;=Q$7+4,Planning!$M67&gt;=Q$7),IF(Planning!$G67=0,"◆",IF(Planning!$O67="Terminé","T",IF(Planning!$O67="En retard","R",IF(Planning!$J67="Oui","C","P")))),""))</f>
        <v/>
      </c>
      <c r="R67" s="34">
        <f>IF(OR(Planning!$C67="",Planning!$M67=""),"",IF(AND(Planning!$H67&lt;=R$7+4,Planning!$M67&gt;=R$7),IF(Planning!$G67=0,"◆",IF(Planning!$O67="Terminé","T",IF(Planning!$O67="En retard","R",IF(Planning!$J67="Oui","C","P")))),""))</f>
        <v/>
      </c>
      <c r="S67" s="34">
        <f>IF(OR(Planning!$C67="",Planning!$M67=""),"",IF(AND(Planning!$H67&lt;=S$7+4,Planning!$M67&gt;=S$7),IF(Planning!$G67=0,"◆",IF(Planning!$O67="Terminé","T",IF(Planning!$O67="En retard","R",IF(Planning!$J67="Oui","C","P")))),""))</f>
        <v/>
      </c>
      <c r="T67" s="34">
        <f>IF(OR(Planning!$C67="",Planning!$M67=""),"",IF(AND(Planning!$H67&lt;=T$7+4,Planning!$M67&gt;=T$7),IF(Planning!$G67=0,"◆",IF(Planning!$O67="Terminé","T",IF(Planning!$O67="En retard","R",IF(Planning!$J67="Oui","C","P")))),""))</f>
        <v/>
      </c>
      <c r="U67" s="34">
        <f>IF(OR(Planning!$C67="",Planning!$M67=""),"",IF(AND(Planning!$H67&lt;=U$7+4,Planning!$M67&gt;=U$7),IF(Planning!$G67=0,"◆",IF(Planning!$O67="Terminé","T",IF(Planning!$O67="En retard","R",IF(Planning!$J67="Oui","C","P")))),""))</f>
        <v/>
      </c>
      <c r="V67" s="34">
        <f>IF(OR(Planning!$C67="",Planning!$M67=""),"",IF(AND(Planning!$H67&lt;=V$7+4,Planning!$M67&gt;=V$7),IF(Planning!$G67=0,"◆",IF(Planning!$O67="Terminé","T",IF(Planning!$O67="En retard","R",IF(Planning!$J67="Oui","C","P")))),""))</f>
        <v/>
      </c>
      <c r="W67" s="34">
        <f>IF(OR(Planning!$C67="",Planning!$M67=""),"",IF(AND(Planning!$H67&lt;=W$7+4,Planning!$M67&gt;=W$7),IF(Planning!$G67=0,"◆",IF(Planning!$O67="Terminé","T",IF(Planning!$O67="En retard","R",IF(Planning!$J67="Oui","C","P")))),""))</f>
        <v/>
      </c>
      <c r="X67" s="34">
        <f>IF(OR(Planning!$C67="",Planning!$M67=""),"",IF(AND(Planning!$H67&lt;=X$7+4,Planning!$M67&gt;=X$7),IF(Planning!$G67=0,"◆",IF(Planning!$O67="Terminé","T",IF(Planning!$O67="En retard","R",IF(Planning!$J67="Oui","C","P")))),""))</f>
        <v/>
      </c>
      <c r="Y67" s="34">
        <f>IF(OR(Planning!$C67="",Planning!$M67=""),"",IF(AND(Planning!$H67&lt;=Y$7+4,Planning!$M67&gt;=Y$7),IF(Planning!$G67=0,"◆",IF(Planning!$O67="Terminé","T",IF(Planning!$O67="En retard","R",IF(Planning!$J67="Oui","C","P")))),""))</f>
        <v/>
      </c>
      <c r="Z67" s="34">
        <f>IF(OR(Planning!$C67="",Planning!$M67=""),"",IF(AND(Planning!$H67&lt;=Z$7+4,Planning!$M67&gt;=Z$7),IF(Planning!$G67=0,"◆",IF(Planning!$O67="Terminé","T",IF(Planning!$O67="En retard","R",IF(Planning!$J67="Oui","C","P")))),""))</f>
        <v/>
      </c>
      <c r="AA67" s="34">
        <f>IF(OR(Planning!$C67="",Planning!$M67=""),"",IF(AND(Planning!$H67&lt;=AA$7+4,Planning!$M67&gt;=AA$7),IF(Planning!$G67=0,"◆",IF(Planning!$O67="Terminé","T",IF(Planning!$O67="En retard","R",IF(Planning!$J67="Oui","C","P")))),""))</f>
        <v/>
      </c>
      <c r="AB67" s="34">
        <f>IF(OR(Planning!$C67="",Planning!$M67=""),"",IF(AND(Planning!$H67&lt;=AB$7+4,Planning!$M67&gt;=AB$7),IF(Planning!$G67=0,"◆",IF(Planning!$O67="Terminé","T",IF(Planning!$O67="En retard","R",IF(Planning!$J67="Oui","C","P")))),""))</f>
        <v/>
      </c>
      <c r="AC67" s="34">
        <f>IF(OR(Planning!$C67="",Planning!$M67=""),"",IF(AND(Planning!$H67&lt;=AC$7+4,Planning!$M67&gt;=AC$7),IF(Planning!$G67=0,"◆",IF(Planning!$O67="Terminé","T",IF(Planning!$O67="En retard","R",IF(Planning!$J67="Oui","C","P")))),""))</f>
        <v/>
      </c>
      <c r="AD67" s="34">
        <f>IF(OR(Planning!$C67="",Planning!$M67=""),"",IF(AND(Planning!$H67&lt;=AD$7+4,Planning!$M67&gt;=AD$7),IF(Planning!$G67=0,"◆",IF(Planning!$O67="Terminé","T",IF(Planning!$O67="En retard","R",IF(Planning!$J67="Oui","C","P")))),""))</f>
        <v/>
      </c>
      <c r="AE67" s="34">
        <f>IF(OR(Planning!$C67="",Planning!$M67=""),"",IF(AND(Planning!$H67&lt;=AE$7+4,Planning!$M67&gt;=AE$7),IF(Planning!$G67=0,"◆",IF(Planning!$O67="Terminé","T",IF(Planning!$O67="En retard","R",IF(Planning!$J67="Oui","C","P")))),""))</f>
        <v/>
      </c>
      <c r="AF67" s="34">
        <f>IF(OR(Planning!$C67="",Planning!$M67=""),"",IF(AND(Planning!$H67&lt;=AF$7+4,Planning!$M67&gt;=AF$7),IF(Planning!$G67=0,"◆",IF(Planning!$O67="Terminé","T",IF(Planning!$O67="En retard","R",IF(Planning!$J67="Oui","C","P")))),""))</f>
        <v/>
      </c>
      <c r="AG67" s="34">
        <f>IF(OR(Planning!$C67="",Planning!$M67=""),"",IF(AND(Planning!$H67&lt;=AG$7+4,Planning!$M67&gt;=AG$7),IF(Planning!$G67=0,"◆",IF(Planning!$O67="Terminé","T",IF(Planning!$O67="En retard","R",IF(Planning!$J67="Oui","C","P")))),""))</f>
        <v/>
      </c>
      <c r="AH67" s="34">
        <f>IF(OR(Planning!$C67="",Planning!$M67=""),"",IF(AND(Planning!$H67&lt;=AH$7+4,Planning!$M67&gt;=AH$7),IF(Planning!$G67=0,"◆",IF(Planning!$O67="Terminé","T",IF(Planning!$O67="En retard","R",IF(Planning!$J67="Oui","C","P")))),""))</f>
        <v/>
      </c>
      <c r="AI67" s="34">
        <f>IF(OR(Planning!$C67="",Planning!$M67=""),"",IF(AND(Planning!$H67&lt;=AI$7+4,Planning!$M67&gt;=AI$7),IF(Planning!$G67=0,"◆",IF(Planning!$O67="Terminé","T",IF(Planning!$O67="En retard","R",IF(Planning!$J67="Oui","C","P")))),""))</f>
        <v/>
      </c>
      <c r="AJ67" s="34">
        <f>IF(OR(Planning!$C67="",Planning!$M67=""),"",IF(AND(Planning!$H67&lt;=AJ$7+4,Planning!$M67&gt;=AJ$7),IF(Planning!$G67=0,"◆",IF(Planning!$O67="Terminé","T",IF(Planning!$O67="En retard","R",IF(Planning!$J67="Oui","C","P")))),""))</f>
        <v/>
      </c>
      <c r="AK67" s="34">
        <f>IF(OR(Planning!$C67="",Planning!$M67=""),"",IF(AND(Planning!$H67&lt;=AK$7+4,Planning!$M67&gt;=AK$7),IF(Planning!$G67=0,"◆",IF(Planning!$O67="Terminé","T",IF(Planning!$O67="En retard","R",IF(Planning!$J67="Oui","C","P")))),""))</f>
        <v/>
      </c>
      <c r="AL67" s="34">
        <f>IF(OR(Planning!$C67="",Planning!$M67=""),"",IF(AND(Planning!$H67&lt;=AL$7+4,Planning!$M67&gt;=AL$7),IF(Planning!$G67=0,"◆",IF(Planning!$O67="Terminé","T",IF(Planning!$O67="En retard","R",IF(Planning!$J67="Oui","C","P")))),""))</f>
        <v/>
      </c>
      <c r="AM67" s="34">
        <f>IF(OR(Planning!$C67="",Planning!$M67=""),"",IF(AND(Planning!$H67&lt;=AM$7+4,Planning!$M67&gt;=AM$7),IF(Planning!$G67=0,"◆",IF(Planning!$O67="Terminé","T",IF(Planning!$O67="En retard","R",IF(Planning!$J67="Oui","C","P")))),""))</f>
        <v/>
      </c>
      <c r="AN67" s="34">
        <f>IF(OR(Planning!$C67="",Planning!$M67=""),"",IF(AND(Planning!$H67&lt;=AN$7+4,Planning!$M67&gt;=AN$7),IF(Planning!$G67=0,"◆",IF(Planning!$O67="Terminé","T",IF(Planning!$O67="En retard","R",IF(Planning!$J67="Oui","C","P")))),""))</f>
        <v/>
      </c>
      <c r="AO67" s="34">
        <f>IF(OR(Planning!$C67="",Planning!$M67=""),"",IF(AND(Planning!$H67&lt;=AO$7+4,Planning!$M67&gt;=AO$7),IF(Planning!$G67=0,"◆",IF(Planning!$O67="Terminé","T",IF(Planning!$O67="En retard","R",IF(Planning!$J67="Oui","C","P")))),""))</f>
        <v/>
      </c>
      <c r="AP67" s="34">
        <f>IF(OR(Planning!$C67="",Planning!$M67=""),"",IF(AND(Planning!$H67&lt;=AP$7+4,Planning!$M67&gt;=AP$7),IF(Planning!$G67=0,"◆",IF(Planning!$O67="Terminé","T",IF(Planning!$O67="En retard","R",IF(Planning!$J67="Oui","C","P")))),""))</f>
        <v/>
      </c>
      <c r="AQ67" s="34">
        <f>IF(OR(Planning!$C67="",Planning!$M67=""),"",IF(AND(Planning!$H67&lt;=AQ$7+4,Planning!$M67&gt;=AQ$7),IF(Planning!$G67=0,"◆",IF(Planning!$O67="Terminé","T",IF(Planning!$O67="En retard","R",IF(Planning!$J67="Oui","C","P")))),""))</f>
        <v/>
      </c>
    </row>
    <row r="68">
      <c r="A68" s="33">
        <f>IF(Planning!$C68="","",Planning!A68)</f>
        <v/>
      </c>
      <c r="B68" s="33">
        <f>IF(Planning!$C68="","",Planning!C68)</f>
        <v/>
      </c>
      <c r="C68" s="33">
        <f>IF(Planning!$C68="","",Planning!D68)</f>
        <v/>
      </c>
      <c r="D68" s="34">
        <f>IF(OR(Planning!$C68="",Planning!$M68=""),"",IF(AND(Planning!$H68&lt;=D$7+4,Planning!$M68&gt;=D$7),IF(Planning!$G68=0,"◆",IF(Planning!$O68="Terminé","T",IF(Planning!$O68="En retard","R",IF(Planning!$J68="Oui","C","P")))),""))</f>
        <v/>
      </c>
      <c r="E68" s="34">
        <f>IF(OR(Planning!$C68="",Planning!$M68=""),"",IF(AND(Planning!$H68&lt;=E$7+4,Planning!$M68&gt;=E$7),IF(Planning!$G68=0,"◆",IF(Planning!$O68="Terminé","T",IF(Planning!$O68="En retard","R",IF(Planning!$J68="Oui","C","P")))),""))</f>
        <v/>
      </c>
      <c r="F68" s="34">
        <f>IF(OR(Planning!$C68="",Planning!$M68=""),"",IF(AND(Planning!$H68&lt;=F$7+4,Planning!$M68&gt;=F$7),IF(Planning!$G68=0,"◆",IF(Planning!$O68="Terminé","T",IF(Planning!$O68="En retard","R",IF(Planning!$J68="Oui","C","P")))),""))</f>
        <v/>
      </c>
      <c r="G68" s="34">
        <f>IF(OR(Planning!$C68="",Planning!$M68=""),"",IF(AND(Planning!$H68&lt;=G$7+4,Planning!$M68&gt;=G$7),IF(Planning!$G68=0,"◆",IF(Planning!$O68="Terminé","T",IF(Planning!$O68="En retard","R",IF(Planning!$J68="Oui","C","P")))),""))</f>
        <v/>
      </c>
      <c r="H68" s="34">
        <f>IF(OR(Planning!$C68="",Planning!$M68=""),"",IF(AND(Planning!$H68&lt;=H$7+4,Planning!$M68&gt;=H$7),IF(Planning!$G68=0,"◆",IF(Planning!$O68="Terminé","T",IF(Planning!$O68="En retard","R",IF(Planning!$J68="Oui","C","P")))),""))</f>
        <v/>
      </c>
      <c r="I68" s="34">
        <f>IF(OR(Planning!$C68="",Planning!$M68=""),"",IF(AND(Planning!$H68&lt;=I$7+4,Planning!$M68&gt;=I$7),IF(Planning!$G68=0,"◆",IF(Planning!$O68="Terminé","T",IF(Planning!$O68="En retard","R",IF(Planning!$J68="Oui","C","P")))),""))</f>
        <v/>
      </c>
      <c r="J68" s="34">
        <f>IF(OR(Planning!$C68="",Planning!$M68=""),"",IF(AND(Planning!$H68&lt;=J$7+4,Planning!$M68&gt;=J$7),IF(Planning!$G68=0,"◆",IF(Planning!$O68="Terminé","T",IF(Planning!$O68="En retard","R",IF(Planning!$J68="Oui","C","P")))),""))</f>
        <v/>
      </c>
      <c r="K68" s="34">
        <f>IF(OR(Planning!$C68="",Planning!$M68=""),"",IF(AND(Planning!$H68&lt;=K$7+4,Planning!$M68&gt;=K$7),IF(Planning!$G68=0,"◆",IF(Planning!$O68="Terminé","T",IF(Planning!$O68="En retard","R",IF(Planning!$J68="Oui","C","P")))),""))</f>
        <v/>
      </c>
      <c r="L68" s="34">
        <f>IF(OR(Planning!$C68="",Planning!$M68=""),"",IF(AND(Planning!$H68&lt;=L$7+4,Planning!$M68&gt;=L$7),IF(Planning!$G68=0,"◆",IF(Planning!$O68="Terminé","T",IF(Planning!$O68="En retard","R",IF(Planning!$J68="Oui","C","P")))),""))</f>
        <v/>
      </c>
      <c r="M68" s="34">
        <f>IF(OR(Planning!$C68="",Planning!$M68=""),"",IF(AND(Planning!$H68&lt;=M$7+4,Planning!$M68&gt;=M$7),IF(Planning!$G68=0,"◆",IF(Planning!$O68="Terminé","T",IF(Planning!$O68="En retard","R",IF(Planning!$J68="Oui","C","P")))),""))</f>
        <v/>
      </c>
      <c r="N68" s="34">
        <f>IF(OR(Planning!$C68="",Planning!$M68=""),"",IF(AND(Planning!$H68&lt;=N$7+4,Planning!$M68&gt;=N$7),IF(Planning!$G68=0,"◆",IF(Planning!$O68="Terminé","T",IF(Planning!$O68="En retard","R",IF(Planning!$J68="Oui","C","P")))),""))</f>
        <v/>
      </c>
      <c r="O68" s="34">
        <f>IF(OR(Planning!$C68="",Planning!$M68=""),"",IF(AND(Planning!$H68&lt;=O$7+4,Planning!$M68&gt;=O$7),IF(Planning!$G68=0,"◆",IF(Planning!$O68="Terminé","T",IF(Planning!$O68="En retard","R",IF(Planning!$J68="Oui","C","P")))),""))</f>
        <v/>
      </c>
      <c r="P68" s="34">
        <f>IF(OR(Planning!$C68="",Planning!$M68=""),"",IF(AND(Planning!$H68&lt;=P$7+4,Planning!$M68&gt;=P$7),IF(Planning!$G68=0,"◆",IF(Planning!$O68="Terminé","T",IF(Planning!$O68="En retard","R",IF(Planning!$J68="Oui","C","P")))),""))</f>
        <v/>
      </c>
      <c r="Q68" s="34">
        <f>IF(OR(Planning!$C68="",Planning!$M68=""),"",IF(AND(Planning!$H68&lt;=Q$7+4,Planning!$M68&gt;=Q$7),IF(Planning!$G68=0,"◆",IF(Planning!$O68="Terminé","T",IF(Planning!$O68="En retard","R",IF(Planning!$J68="Oui","C","P")))),""))</f>
        <v/>
      </c>
      <c r="R68" s="34">
        <f>IF(OR(Planning!$C68="",Planning!$M68=""),"",IF(AND(Planning!$H68&lt;=R$7+4,Planning!$M68&gt;=R$7),IF(Planning!$G68=0,"◆",IF(Planning!$O68="Terminé","T",IF(Planning!$O68="En retard","R",IF(Planning!$J68="Oui","C","P")))),""))</f>
        <v/>
      </c>
      <c r="S68" s="34">
        <f>IF(OR(Planning!$C68="",Planning!$M68=""),"",IF(AND(Planning!$H68&lt;=S$7+4,Planning!$M68&gt;=S$7),IF(Planning!$G68=0,"◆",IF(Planning!$O68="Terminé","T",IF(Planning!$O68="En retard","R",IF(Planning!$J68="Oui","C","P")))),""))</f>
        <v/>
      </c>
      <c r="T68" s="34">
        <f>IF(OR(Planning!$C68="",Planning!$M68=""),"",IF(AND(Planning!$H68&lt;=T$7+4,Planning!$M68&gt;=T$7),IF(Planning!$G68=0,"◆",IF(Planning!$O68="Terminé","T",IF(Planning!$O68="En retard","R",IF(Planning!$J68="Oui","C","P")))),""))</f>
        <v/>
      </c>
      <c r="U68" s="34">
        <f>IF(OR(Planning!$C68="",Planning!$M68=""),"",IF(AND(Planning!$H68&lt;=U$7+4,Planning!$M68&gt;=U$7),IF(Planning!$G68=0,"◆",IF(Planning!$O68="Terminé","T",IF(Planning!$O68="En retard","R",IF(Planning!$J68="Oui","C","P")))),""))</f>
        <v/>
      </c>
      <c r="V68" s="34">
        <f>IF(OR(Planning!$C68="",Planning!$M68=""),"",IF(AND(Planning!$H68&lt;=V$7+4,Planning!$M68&gt;=V$7),IF(Planning!$G68=0,"◆",IF(Planning!$O68="Terminé","T",IF(Planning!$O68="En retard","R",IF(Planning!$J68="Oui","C","P")))),""))</f>
        <v/>
      </c>
      <c r="W68" s="34">
        <f>IF(OR(Planning!$C68="",Planning!$M68=""),"",IF(AND(Planning!$H68&lt;=W$7+4,Planning!$M68&gt;=W$7),IF(Planning!$G68=0,"◆",IF(Planning!$O68="Terminé","T",IF(Planning!$O68="En retard","R",IF(Planning!$J68="Oui","C","P")))),""))</f>
        <v/>
      </c>
      <c r="X68" s="34">
        <f>IF(OR(Planning!$C68="",Planning!$M68=""),"",IF(AND(Planning!$H68&lt;=X$7+4,Planning!$M68&gt;=X$7),IF(Planning!$G68=0,"◆",IF(Planning!$O68="Terminé","T",IF(Planning!$O68="En retard","R",IF(Planning!$J68="Oui","C","P")))),""))</f>
        <v/>
      </c>
      <c r="Y68" s="34">
        <f>IF(OR(Planning!$C68="",Planning!$M68=""),"",IF(AND(Planning!$H68&lt;=Y$7+4,Planning!$M68&gt;=Y$7),IF(Planning!$G68=0,"◆",IF(Planning!$O68="Terminé","T",IF(Planning!$O68="En retard","R",IF(Planning!$J68="Oui","C","P")))),""))</f>
        <v/>
      </c>
      <c r="Z68" s="34">
        <f>IF(OR(Planning!$C68="",Planning!$M68=""),"",IF(AND(Planning!$H68&lt;=Z$7+4,Planning!$M68&gt;=Z$7),IF(Planning!$G68=0,"◆",IF(Planning!$O68="Terminé","T",IF(Planning!$O68="En retard","R",IF(Planning!$J68="Oui","C","P")))),""))</f>
        <v/>
      </c>
      <c r="AA68" s="34">
        <f>IF(OR(Planning!$C68="",Planning!$M68=""),"",IF(AND(Planning!$H68&lt;=AA$7+4,Planning!$M68&gt;=AA$7),IF(Planning!$G68=0,"◆",IF(Planning!$O68="Terminé","T",IF(Planning!$O68="En retard","R",IF(Planning!$J68="Oui","C","P")))),""))</f>
        <v/>
      </c>
      <c r="AB68" s="34">
        <f>IF(OR(Planning!$C68="",Planning!$M68=""),"",IF(AND(Planning!$H68&lt;=AB$7+4,Planning!$M68&gt;=AB$7),IF(Planning!$G68=0,"◆",IF(Planning!$O68="Terminé","T",IF(Planning!$O68="En retard","R",IF(Planning!$J68="Oui","C","P")))),""))</f>
        <v/>
      </c>
      <c r="AC68" s="34">
        <f>IF(OR(Planning!$C68="",Planning!$M68=""),"",IF(AND(Planning!$H68&lt;=AC$7+4,Planning!$M68&gt;=AC$7),IF(Planning!$G68=0,"◆",IF(Planning!$O68="Terminé","T",IF(Planning!$O68="En retard","R",IF(Planning!$J68="Oui","C","P")))),""))</f>
        <v/>
      </c>
      <c r="AD68" s="34">
        <f>IF(OR(Planning!$C68="",Planning!$M68=""),"",IF(AND(Planning!$H68&lt;=AD$7+4,Planning!$M68&gt;=AD$7),IF(Planning!$G68=0,"◆",IF(Planning!$O68="Terminé","T",IF(Planning!$O68="En retard","R",IF(Planning!$J68="Oui","C","P")))),""))</f>
        <v/>
      </c>
      <c r="AE68" s="34">
        <f>IF(OR(Planning!$C68="",Planning!$M68=""),"",IF(AND(Planning!$H68&lt;=AE$7+4,Planning!$M68&gt;=AE$7),IF(Planning!$G68=0,"◆",IF(Planning!$O68="Terminé","T",IF(Planning!$O68="En retard","R",IF(Planning!$J68="Oui","C","P")))),""))</f>
        <v/>
      </c>
      <c r="AF68" s="34">
        <f>IF(OR(Planning!$C68="",Planning!$M68=""),"",IF(AND(Planning!$H68&lt;=AF$7+4,Planning!$M68&gt;=AF$7),IF(Planning!$G68=0,"◆",IF(Planning!$O68="Terminé","T",IF(Planning!$O68="En retard","R",IF(Planning!$J68="Oui","C","P")))),""))</f>
        <v/>
      </c>
      <c r="AG68" s="34">
        <f>IF(OR(Planning!$C68="",Planning!$M68=""),"",IF(AND(Planning!$H68&lt;=AG$7+4,Planning!$M68&gt;=AG$7),IF(Planning!$G68=0,"◆",IF(Planning!$O68="Terminé","T",IF(Planning!$O68="En retard","R",IF(Planning!$J68="Oui","C","P")))),""))</f>
        <v/>
      </c>
      <c r="AH68" s="34">
        <f>IF(OR(Planning!$C68="",Planning!$M68=""),"",IF(AND(Planning!$H68&lt;=AH$7+4,Planning!$M68&gt;=AH$7),IF(Planning!$G68=0,"◆",IF(Planning!$O68="Terminé","T",IF(Planning!$O68="En retard","R",IF(Planning!$J68="Oui","C","P")))),""))</f>
        <v/>
      </c>
      <c r="AI68" s="34">
        <f>IF(OR(Planning!$C68="",Planning!$M68=""),"",IF(AND(Planning!$H68&lt;=AI$7+4,Planning!$M68&gt;=AI$7),IF(Planning!$G68=0,"◆",IF(Planning!$O68="Terminé","T",IF(Planning!$O68="En retard","R",IF(Planning!$J68="Oui","C","P")))),""))</f>
        <v/>
      </c>
      <c r="AJ68" s="34">
        <f>IF(OR(Planning!$C68="",Planning!$M68=""),"",IF(AND(Planning!$H68&lt;=AJ$7+4,Planning!$M68&gt;=AJ$7),IF(Planning!$G68=0,"◆",IF(Planning!$O68="Terminé","T",IF(Planning!$O68="En retard","R",IF(Planning!$J68="Oui","C","P")))),""))</f>
        <v/>
      </c>
      <c r="AK68" s="34">
        <f>IF(OR(Planning!$C68="",Planning!$M68=""),"",IF(AND(Planning!$H68&lt;=AK$7+4,Planning!$M68&gt;=AK$7),IF(Planning!$G68=0,"◆",IF(Planning!$O68="Terminé","T",IF(Planning!$O68="En retard","R",IF(Planning!$J68="Oui","C","P")))),""))</f>
        <v/>
      </c>
      <c r="AL68" s="34">
        <f>IF(OR(Planning!$C68="",Planning!$M68=""),"",IF(AND(Planning!$H68&lt;=AL$7+4,Planning!$M68&gt;=AL$7),IF(Planning!$G68=0,"◆",IF(Planning!$O68="Terminé","T",IF(Planning!$O68="En retard","R",IF(Planning!$J68="Oui","C","P")))),""))</f>
        <v/>
      </c>
      <c r="AM68" s="34">
        <f>IF(OR(Planning!$C68="",Planning!$M68=""),"",IF(AND(Planning!$H68&lt;=AM$7+4,Planning!$M68&gt;=AM$7),IF(Planning!$G68=0,"◆",IF(Planning!$O68="Terminé","T",IF(Planning!$O68="En retard","R",IF(Planning!$J68="Oui","C","P")))),""))</f>
        <v/>
      </c>
      <c r="AN68" s="34">
        <f>IF(OR(Planning!$C68="",Planning!$M68=""),"",IF(AND(Planning!$H68&lt;=AN$7+4,Planning!$M68&gt;=AN$7),IF(Planning!$G68=0,"◆",IF(Planning!$O68="Terminé","T",IF(Planning!$O68="En retard","R",IF(Planning!$J68="Oui","C","P")))),""))</f>
        <v/>
      </c>
      <c r="AO68" s="34">
        <f>IF(OR(Planning!$C68="",Planning!$M68=""),"",IF(AND(Planning!$H68&lt;=AO$7+4,Planning!$M68&gt;=AO$7),IF(Planning!$G68=0,"◆",IF(Planning!$O68="Terminé","T",IF(Planning!$O68="En retard","R",IF(Planning!$J68="Oui","C","P")))),""))</f>
        <v/>
      </c>
      <c r="AP68" s="34">
        <f>IF(OR(Planning!$C68="",Planning!$M68=""),"",IF(AND(Planning!$H68&lt;=AP$7+4,Planning!$M68&gt;=AP$7),IF(Planning!$G68=0,"◆",IF(Planning!$O68="Terminé","T",IF(Planning!$O68="En retard","R",IF(Planning!$J68="Oui","C","P")))),""))</f>
        <v/>
      </c>
      <c r="AQ68" s="34">
        <f>IF(OR(Planning!$C68="",Planning!$M68=""),"",IF(AND(Planning!$H68&lt;=AQ$7+4,Planning!$M68&gt;=AQ$7),IF(Planning!$G68=0,"◆",IF(Planning!$O68="Terminé","T",IF(Planning!$O68="En retard","R",IF(Planning!$J68="Oui","C","P")))),""))</f>
        <v/>
      </c>
    </row>
    <row r="69">
      <c r="A69" s="33">
        <f>IF(Planning!$C69="","",Planning!A69)</f>
        <v/>
      </c>
      <c r="B69" s="33">
        <f>IF(Planning!$C69="","",Planning!C69)</f>
        <v/>
      </c>
      <c r="C69" s="33">
        <f>IF(Planning!$C69="","",Planning!D69)</f>
        <v/>
      </c>
      <c r="D69" s="34">
        <f>IF(OR(Planning!$C69="",Planning!$M69=""),"",IF(AND(Planning!$H69&lt;=D$7+4,Planning!$M69&gt;=D$7),IF(Planning!$G69=0,"◆",IF(Planning!$O69="Terminé","T",IF(Planning!$O69="En retard","R",IF(Planning!$J69="Oui","C","P")))),""))</f>
        <v/>
      </c>
      <c r="E69" s="34">
        <f>IF(OR(Planning!$C69="",Planning!$M69=""),"",IF(AND(Planning!$H69&lt;=E$7+4,Planning!$M69&gt;=E$7),IF(Planning!$G69=0,"◆",IF(Planning!$O69="Terminé","T",IF(Planning!$O69="En retard","R",IF(Planning!$J69="Oui","C","P")))),""))</f>
        <v/>
      </c>
      <c r="F69" s="34">
        <f>IF(OR(Planning!$C69="",Planning!$M69=""),"",IF(AND(Planning!$H69&lt;=F$7+4,Planning!$M69&gt;=F$7),IF(Planning!$G69=0,"◆",IF(Planning!$O69="Terminé","T",IF(Planning!$O69="En retard","R",IF(Planning!$J69="Oui","C","P")))),""))</f>
        <v/>
      </c>
      <c r="G69" s="34">
        <f>IF(OR(Planning!$C69="",Planning!$M69=""),"",IF(AND(Planning!$H69&lt;=G$7+4,Planning!$M69&gt;=G$7),IF(Planning!$G69=0,"◆",IF(Planning!$O69="Terminé","T",IF(Planning!$O69="En retard","R",IF(Planning!$J69="Oui","C","P")))),""))</f>
        <v/>
      </c>
      <c r="H69" s="34">
        <f>IF(OR(Planning!$C69="",Planning!$M69=""),"",IF(AND(Planning!$H69&lt;=H$7+4,Planning!$M69&gt;=H$7),IF(Planning!$G69=0,"◆",IF(Planning!$O69="Terminé","T",IF(Planning!$O69="En retard","R",IF(Planning!$J69="Oui","C","P")))),""))</f>
        <v/>
      </c>
      <c r="I69" s="34">
        <f>IF(OR(Planning!$C69="",Planning!$M69=""),"",IF(AND(Planning!$H69&lt;=I$7+4,Planning!$M69&gt;=I$7),IF(Planning!$G69=0,"◆",IF(Planning!$O69="Terminé","T",IF(Planning!$O69="En retard","R",IF(Planning!$J69="Oui","C","P")))),""))</f>
        <v/>
      </c>
      <c r="J69" s="34">
        <f>IF(OR(Planning!$C69="",Planning!$M69=""),"",IF(AND(Planning!$H69&lt;=J$7+4,Planning!$M69&gt;=J$7),IF(Planning!$G69=0,"◆",IF(Planning!$O69="Terminé","T",IF(Planning!$O69="En retard","R",IF(Planning!$J69="Oui","C","P")))),""))</f>
        <v/>
      </c>
      <c r="K69" s="34">
        <f>IF(OR(Planning!$C69="",Planning!$M69=""),"",IF(AND(Planning!$H69&lt;=K$7+4,Planning!$M69&gt;=K$7),IF(Planning!$G69=0,"◆",IF(Planning!$O69="Terminé","T",IF(Planning!$O69="En retard","R",IF(Planning!$J69="Oui","C","P")))),""))</f>
        <v/>
      </c>
      <c r="L69" s="34">
        <f>IF(OR(Planning!$C69="",Planning!$M69=""),"",IF(AND(Planning!$H69&lt;=L$7+4,Planning!$M69&gt;=L$7),IF(Planning!$G69=0,"◆",IF(Planning!$O69="Terminé","T",IF(Planning!$O69="En retard","R",IF(Planning!$J69="Oui","C","P")))),""))</f>
        <v/>
      </c>
      <c r="M69" s="34">
        <f>IF(OR(Planning!$C69="",Planning!$M69=""),"",IF(AND(Planning!$H69&lt;=M$7+4,Planning!$M69&gt;=M$7),IF(Planning!$G69=0,"◆",IF(Planning!$O69="Terminé","T",IF(Planning!$O69="En retard","R",IF(Planning!$J69="Oui","C","P")))),""))</f>
        <v/>
      </c>
      <c r="N69" s="34">
        <f>IF(OR(Planning!$C69="",Planning!$M69=""),"",IF(AND(Planning!$H69&lt;=N$7+4,Planning!$M69&gt;=N$7),IF(Planning!$G69=0,"◆",IF(Planning!$O69="Terminé","T",IF(Planning!$O69="En retard","R",IF(Planning!$J69="Oui","C","P")))),""))</f>
        <v/>
      </c>
      <c r="O69" s="34">
        <f>IF(OR(Planning!$C69="",Planning!$M69=""),"",IF(AND(Planning!$H69&lt;=O$7+4,Planning!$M69&gt;=O$7),IF(Planning!$G69=0,"◆",IF(Planning!$O69="Terminé","T",IF(Planning!$O69="En retard","R",IF(Planning!$J69="Oui","C","P")))),""))</f>
        <v/>
      </c>
      <c r="P69" s="34">
        <f>IF(OR(Planning!$C69="",Planning!$M69=""),"",IF(AND(Planning!$H69&lt;=P$7+4,Planning!$M69&gt;=P$7),IF(Planning!$G69=0,"◆",IF(Planning!$O69="Terminé","T",IF(Planning!$O69="En retard","R",IF(Planning!$J69="Oui","C","P")))),""))</f>
        <v/>
      </c>
      <c r="Q69" s="34">
        <f>IF(OR(Planning!$C69="",Planning!$M69=""),"",IF(AND(Planning!$H69&lt;=Q$7+4,Planning!$M69&gt;=Q$7),IF(Planning!$G69=0,"◆",IF(Planning!$O69="Terminé","T",IF(Planning!$O69="En retard","R",IF(Planning!$J69="Oui","C","P")))),""))</f>
        <v/>
      </c>
      <c r="R69" s="34">
        <f>IF(OR(Planning!$C69="",Planning!$M69=""),"",IF(AND(Planning!$H69&lt;=R$7+4,Planning!$M69&gt;=R$7),IF(Planning!$G69=0,"◆",IF(Planning!$O69="Terminé","T",IF(Planning!$O69="En retard","R",IF(Planning!$J69="Oui","C","P")))),""))</f>
        <v/>
      </c>
      <c r="S69" s="34">
        <f>IF(OR(Planning!$C69="",Planning!$M69=""),"",IF(AND(Planning!$H69&lt;=S$7+4,Planning!$M69&gt;=S$7),IF(Planning!$G69=0,"◆",IF(Planning!$O69="Terminé","T",IF(Planning!$O69="En retard","R",IF(Planning!$J69="Oui","C","P")))),""))</f>
        <v/>
      </c>
      <c r="T69" s="34">
        <f>IF(OR(Planning!$C69="",Planning!$M69=""),"",IF(AND(Planning!$H69&lt;=T$7+4,Planning!$M69&gt;=T$7),IF(Planning!$G69=0,"◆",IF(Planning!$O69="Terminé","T",IF(Planning!$O69="En retard","R",IF(Planning!$J69="Oui","C","P")))),""))</f>
        <v/>
      </c>
      <c r="U69" s="34">
        <f>IF(OR(Planning!$C69="",Planning!$M69=""),"",IF(AND(Planning!$H69&lt;=U$7+4,Planning!$M69&gt;=U$7),IF(Planning!$G69=0,"◆",IF(Planning!$O69="Terminé","T",IF(Planning!$O69="En retard","R",IF(Planning!$J69="Oui","C","P")))),""))</f>
        <v/>
      </c>
      <c r="V69" s="34">
        <f>IF(OR(Planning!$C69="",Planning!$M69=""),"",IF(AND(Planning!$H69&lt;=V$7+4,Planning!$M69&gt;=V$7),IF(Planning!$G69=0,"◆",IF(Planning!$O69="Terminé","T",IF(Planning!$O69="En retard","R",IF(Planning!$J69="Oui","C","P")))),""))</f>
        <v/>
      </c>
      <c r="W69" s="34">
        <f>IF(OR(Planning!$C69="",Planning!$M69=""),"",IF(AND(Planning!$H69&lt;=W$7+4,Planning!$M69&gt;=W$7),IF(Planning!$G69=0,"◆",IF(Planning!$O69="Terminé","T",IF(Planning!$O69="En retard","R",IF(Planning!$J69="Oui","C","P")))),""))</f>
        <v/>
      </c>
      <c r="X69" s="34">
        <f>IF(OR(Planning!$C69="",Planning!$M69=""),"",IF(AND(Planning!$H69&lt;=X$7+4,Planning!$M69&gt;=X$7),IF(Planning!$G69=0,"◆",IF(Planning!$O69="Terminé","T",IF(Planning!$O69="En retard","R",IF(Planning!$J69="Oui","C","P")))),""))</f>
        <v/>
      </c>
      <c r="Y69" s="34">
        <f>IF(OR(Planning!$C69="",Planning!$M69=""),"",IF(AND(Planning!$H69&lt;=Y$7+4,Planning!$M69&gt;=Y$7),IF(Planning!$G69=0,"◆",IF(Planning!$O69="Terminé","T",IF(Planning!$O69="En retard","R",IF(Planning!$J69="Oui","C","P")))),""))</f>
        <v/>
      </c>
      <c r="Z69" s="34">
        <f>IF(OR(Planning!$C69="",Planning!$M69=""),"",IF(AND(Planning!$H69&lt;=Z$7+4,Planning!$M69&gt;=Z$7),IF(Planning!$G69=0,"◆",IF(Planning!$O69="Terminé","T",IF(Planning!$O69="En retard","R",IF(Planning!$J69="Oui","C","P")))),""))</f>
        <v/>
      </c>
      <c r="AA69" s="34">
        <f>IF(OR(Planning!$C69="",Planning!$M69=""),"",IF(AND(Planning!$H69&lt;=AA$7+4,Planning!$M69&gt;=AA$7),IF(Planning!$G69=0,"◆",IF(Planning!$O69="Terminé","T",IF(Planning!$O69="En retard","R",IF(Planning!$J69="Oui","C","P")))),""))</f>
        <v/>
      </c>
      <c r="AB69" s="34">
        <f>IF(OR(Planning!$C69="",Planning!$M69=""),"",IF(AND(Planning!$H69&lt;=AB$7+4,Planning!$M69&gt;=AB$7),IF(Planning!$G69=0,"◆",IF(Planning!$O69="Terminé","T",IF(Planning!$O69="En retard","R",IF(Planning!$J69="Oui","C","P")))),""))</f>
        <v/>
      </c>
      <c r="AC69" s="34">
        <f>IF(OR(Planning!$C69="",Planning!$M69=""),"",IF(AND(Planning!$H69&lt;=AC$7+4,Planning!$M69&gt;=AC$7),IF(Planning!$G69=0,"◆",IF(Planning!$O69="Terminé","T",IF(Planning!$O69="En retard","R",IF(Planning!$J69="Oui","C","P")))),""))</f>
        <v/>
      </c>
      <c r="AD69" s="34">
        <f>IF(OR(Planning!$C69="",Planning!$M69=""),"",IF(AND(Planning!$H69&lt;=AD$7+4,Planning!$M69&gt;=AD$7),IF(Planning!$G69=0,"◆",IF(Planning!$O69="Terminé","T",IF(Planning!$O69="En retard","R",IF(Planning!$J69="Oui","C","P")))),""))</f>
        <v/>
      </c>
      <c r="AE69" s="34">
        <f>IF(OR(Planning!$C69="",Planning!$M69=""),"",IF(AND(Planning!$H69&lt;=AE$7+4,Planning!$M69&gt;=AE$7),IF(Planning!$G69=0,"◆",IF(Planning!$O69="Terminé","T",IF(Planning!$O69="En retard","R",IF(Planning!$J69="Oui","C","P")))),""))</f>
        <v/>
      </c>
      <c r="AF69" s="34">
        <f>IF(OR(Planning!$C69="",Planning!$M69=""),"",IF(AND(Planning!$H69&lt;=AF$7+4,Planning!$M69&gt;=AF$7),IF(Planning!$G69=0,"◆",IF(Planning!$O69="Terminé","T",IF(Planning!$O69="En retard","R",IF(Planning!$J69="Oui","C","P")))),""))</f>
        <v/>
      </c>
      <c r="AG69" s="34">
        <f>IF(OR(Planning!$C69="",Planning!$M69=""),"",IF(AND(Planning!$H69&lt;=AG$7+4,Planning!$M69&gt;=AG$7),IF(Planning!$G69=0,"◆",IF(Planning!$O69="Terminé","T",IF(Planning!$O69="En retard","R",IF(Planning!$J69="Oui","C","P")))),""))</f>
        <v/>
      </c>
      <c r="AH69" s="34">
        <f>IF(OR(Planning!$C69="",Planning!$M69=""),"",IF(AND(Planning!$H69&lt;=AH$7+4,Planning!$M69&gt;=AH$7),IF(Planning!$G69=0,"◆",IF(Planning!$O69="Terminé","T",IF(Planning!$O69="En retard","R",IF(Planning!$J69="Oui","C","P")))),""))</f>
        <v/>
      </c>
      <c r="AI69" s="34">
        <f>IF(OR(Planning!$C69="",Planning!$M69=""),"",IF(AND(Planning!$H69&lt;=AI$7+4,Planning!$M69&gt;=AI$7),IF(Planning!$G69=0,"◆",IF(Planning!$O69="Terminé","T",IF(Planning!$O69="En retard","R",IF(Planning!$J69="Oui","C","P")))),""))</f>
        <v/>
      </c>
      <c r="AJ69" s="34">
        <f>IF(OR(Planning!$C69="",Planning!$M69=""),"",IF(AND(Planning!$H69&lt;=AJ$7+4,Planning!$M69&gt;=AJ$7),IF(Planning!$G69=0,"◆",IF(Planning!$O69="Terminé","T",IF(Planning!$O69="En retard","R",IF(Planning!$J69="Oui","C","P")))),""))</f>
        <v/>
      </c>
      <c r="AK69" s="34">
        <f>IF(OR(Planning!$C69="",Planning!$M69=""),"",IF(AND(Planning!$H69&lt;=AK$7+4,Planning!$M69&gt;=AK$7),IF(Planning!$G69=0,"◆",IF(Planning!$O69="Terminé","T",IF(Planning!$O69="En retard","R",IF(Planning!$J69="Oui","C","P")))),""))</f>
        <v/>
      </c>
      <c r="AL69" s="34">
        <f>IF(OR(Planning!$C69="",Planning!$M69=""),"",IF(AND(Planning!$H69&lt;=AL$7+4,Planning!$M69&gt;=AL$7),IF(Planning!$G69=0,"◆",IF(Planning!$O69="Terminé","T",IF(Planning!$O69="En retard","R",IF(Planning!$J69="Oui","C","P")))),""))</f>
        <v/>
      </c>
      <c r="AM69" s="34">
        <f>IF(OR(Planning!$C69="",Planning!$M69=""),"",IF(AND(Planning!$H69&lt;=AM$7+4,Planning!$M69&gt;=AM$7),IF(Planning!$G69=0,"◆",IF(Planning!$O69="Terminé","T",IF(Planning!$O69="En retard","R",IF(Planning!$J69="Oui","C","P")))),""))</f>
        <v/>
      </c>
      <c r="AN69" s="34">
        <f>IF(OR(Planning!$C69="",Planning!$M69=""),"",IF(AND(Planning!$H69&lt;=AN$7+4,Planning!$M69&gt;=AN$7),IF(Planning!$G69=0,"◆",IF(Planning!$O69="Terminé","T",IF(Planning!$O69="En retard","R",IF(Planning!$J69="Oui","C","P")))),""))</f>
        <v/>
      </c>
      <c r="AO69" s="34">
        <f>IF(OR(Planning!$C69="",Planning!$M69=""),"",IF(AND(Planning!$H69&lt;=AO$7+4,Planning!$M69&gt;=AO$7),IF(Planning!$G69=0,"◆",IF(Planning!$O69="Terminé","T",IF(Planning!$O69="En retard","R",IF(Planning!$J69="Oui","C","P")))),""))</f>
        <v/>
      </c>
      <c r="AP69" s="34">
        <f>IF(OR(Planning!$C69="",Planning!$M69=""),"",IF(AND(Planning!$H69&lt;=AP$7+4,Planning!$M69&gt;=AP$7),IF(Planning!$G69=0,"◆",IF(Planning!$O69="Terminé","T",IF(Planning!$O69="En retard","R",IF(Planning!$J69="Oui","C","P")))),""))</f>
        <v/>
      </c>
      <c r="AQ69" s="34">
        <f>IF(OR(Planning!$C69="",Planning!$M69=""),"",IF(AND(Planning!$H69&lt;=AQ$7+4,Planning!$M69&gt;=AQ$7),IF(Planning!$G69=0,"◆",IF(Planning!$O69="Terminé","T",IF(Planning!$O69="En retard","R",IF(Planning!$J69="Oui","C","P")))),""))</f>
        <v/>
      </c>
    </row>
    <row r="70">
      <c r="A70" s="33">
        <f>IF(Planning!$C70="","",Planning!A70)</f>
        <v/>
      </c>
      <c r="B70" s="33">
        <f>IF(Planning!$C70="","",Planning!C70)</f>
        <v/>
      </c>
      <c r="C70" s="33">
        <f>IF(Planning!$C70="","",Planning!D70)</f>
        <v/>
      </c>
      <c r="D70" s="34">
        <f>IF(OR(Planning!$C70="",Planning!$M70=""),"",IF(AND(Planning!$H70&lt;=D$7+4,Planning!$M70&gt;=D$7),IF(Planning!$G70=0,"◆",IF(Planning!$O70="Terminé","T",IF(Planning!$O70="En retard","R",IF(Planning!$J70="Oui","C","P")))),""))</f>
        <v/>
      </c>
      <c r="E70" s="34">
        <f>IF(OR(Planning!$C70="",Planning!$M70=""),"",IF(AND(Planning!$H70&lt;=E$7+4,Planning!$M70&gt;=E$7),IF(Planning!$G70=0,"◆",IF(Planning!$O70="Terminé","T",IF(Planning!$O70="En retard","R",IF(Planning!$J70="Oui","C","P")))),""))</f>
        <v/>
      </c>
      <c r="F70" s="34">
        <f>IF(OR(Planning!$C70="",Planning!$M70=""),"",IF(AND(Planning!$H70&lt;=F$7+4,Planning!$M70&gt;=F$7),IF(Planning!$G70=0,"◆",IF(Planning!$O70="Terminé","T",IF(Planning!$O70="En retard","R",IF(Planning!$J70="Oui","C","P")))),""))</f>
        <v/>
      </c>
      <c r="G70" s="34">
        <f>IF(OR(Planning!$C70="",Planning!$M70=""),"",IF(AND(Planning!$H70&lt;=G$7+4,Planning!$M70&gt;=G$7),IF(Planning!$G70=0,"◆",IF(Planning!$O70="Terminé","T",IF(Planning!$O70="En retard","R",IF(Planning!$J70="Oui","C","P")))),""))</f>
        <v/>
      </c>
      <c r="H70" s="34">
        <f>IF(OR(Planning!$C70="",Planning!$M70=""),"",IF(AND(Planning!$H70&lt;=H$7+4,Planning!$M70&gt;=H$7),IF(Planning!$G70=0,"◆",IF(Planning!$O70="Terminé","T",IF(Planning!$O70="En retard","R",IF(Planning!$J70="Oui","C","P")))),""))</f>
        <v/>
      </c>
      <c r="I70" s="34">
        <f>IF(OR(Planning!$C70="",Planning!$M70=""),"",IF(AND(Planning!$H70&lt;=I$7+4,Planning!$M70&gt;=I$7),IF(Planning!$G70=0,"◆",IF(Planning!$O70="Terminé","T",IF(Planning!$O70="En retard","R",IF(Planning!$J70="Oui","C","P")))),""))</f>
        <v/>
      </c>
      <c r="J70" s="34">
        <f>IF(OR(Planning!$C70="",Planning!$M70=""),"",IF(AND(Planning!$H70&lt;=J$7+4,Planning!$M70&gt;=J$7),IF(Planning!$G70=0,"◆",IF(Planning!$O70="Terminé","T",IF(Planning!$O70="En retard","R",IF(Planning!$J70="Oui","C","P")))),""))</f>
        <v/>
      </c>
      <c r="K70" s="34">
        <f>IF(OR(Planning!$C70="",Planning!$M70=""),"",IF(AND(Planning!$H70&lt;=K$7+4,Planning!$M70&gt;=K$7),IF(Planning!$G70=0,"◆",IF(Planning!$O70="Terminé","T",IF(Planning!$O70="En retard","R",IF(Planning!$J70="Oui","C","P")))),""))</f>
        <v/>
      </c>
      <c r="L70" s="34">
        <f>IF(OR(Planning!$C70="",Planning!$M70=""),"",IF(AND(Planning!$H70&lt;=L$7+4,Planning!$M70&gt;=L$7),IF(Planning!$G70=0,"◆",IF(Planning!$O70="Terminé","T",IF(Planning!$O70="En retard","R",IF(Planning!$J70="Oui","C","P")))),""))</f>
        <v/>
      </c>
      <c r="M70" s="34">
        <f>IF(OR(Planning!$C70="",Planning!$M70=""),"",IF(AND(Planning!$H70&lt;=M$7+4,Planning!$M70&gt;=M$7),IF(Planning!$G70=0,"◆",IF(Planning!$O70="Terminé","T",IF(Planning!$O70="En retard","R",IF(Planning!$J70="Oui","C","P")))),""))</f>
        <v/>
      </c>
      <c r="N70" s="34">
        <f>IF(OR(Planning!$C70="",Planning!$M70=""),"",IF(AND(Planning!$H70&lt;=N$7+4,Planning!$M70&gt;=N$7),IF(Planning!$G70=0,"◆",IF(Planning!$O70="Terminé","T",IF(Planning!$O70="En retard","R",IF(Planning!$J70="Oui","C","P")))),""))</f>
        <v/>
      </c>
      <c r="O70" s="34">
        <f>IF(OR(Planning!$C70="",Planning!$M70=""),"",IF(AND(Planning!$H70&lt;=O$7+4,Planning!$M70&gt;=O$7),IF(Planning!$G70=0,"◆",IF(Planning!$O70="Terminé","T",IF(Planning!$O70="En retard","R",IF(Planning!$J70="Oui","C","P")))),""))</f>
        <v/>
      </c>
      <c r="P70" s="34">
        <f>IF(OR(Planning!$C70="",Planning!$M70=""),"",IF(AND(Planning!$H70&lt;=P$7+4,Planning!$M70&gt;=P$7),IF(Planning!$G70=0,"◆",IF(Planning!$O70="Terminé","T",IF(Planning!$O70="En retard","R",IF(Planning!$J70="Oui","C","P")))),""))</f>
        <v/>
      </c>
      <c r="Q70" s="34">
        <f>IF(OR(Planning!$C70="",Planning!$M70=""),"",IF(AND(Planning!$H70&lt;=Q$7+4,Planning!$M70&gt;=Q$7),IF(Planning!$G70=0,"◆",IF(Planning!$O70="Terminé","T",IF(Planning!$O70="En retard","R",IF(Planning!$J70="Oui","C","P")))),""))</f>
        <v/>
      </c>
      <c r="R70" s="34">
        <f>IF(OR(Planning!$C70="",Planning!$M70=""),"",IF(AND(Planning!$H70&lt;=R$7+4,Planning!$M70&gt;=R$7),IF(Planning!$G70=0,"◆",IF(Planning!$O70="Terminé","T",IF(Planning!$O70="En retard","R",IF(Planning!$J70="Oui","C","P")))),""))</f>
        <v/>
      </c>
      <c r="S70" s="34">
        <f>IF(OR(Planning!$C70="",Planning!$M70=""),"",IF(AND(Planning!$H70&lt;=S$7+4,Planning!$M70&gt;=S$7),IF(Planning!$G70=0,"◆",IF(Planning!$O70="Terminé","T",IF(Planning!$O70="En retard","R",IF(Planning!$J70="Oui","C","P")))),""))</f>
        <v/>
      </c>
      <c r="T70" s="34">
        <f>IF(OR(Planning!$C70="",Planning!$M70=""),"",IF(AND(Planning!$H70&lt;=T$7+4,Planning!$M70&gt;=T$7),IF(Planning!$G70=0,"◆",IF(Planning!$O70="Terminé","T",IF(Planning!$O70="En retard","R",IF(Planning!$J70="Oui","C","P")))),""))</f>
        <v/>
      </c>
      <c r="U70" s="34">
        <f>IF(OR(Planning!$C70="",Planning!$M70=""),"",IF(AND(Planning!$H70&lt;=U$7+4,Planning!$M70&gt;=U$7),IF(Planning!$G70=0,"◆",IF(Planning!$O70="Terminé","T",IF(Planning!$O70="En retard","R",IF(Planning!$J70="Oui","C","P")))),""))</f>
        <v/>
      </c>
      <c r="V70" s="34">
        <f>IF(OR(Planning!$C70="",Planning!$M70=""),"",IF(AND(Planning!$H70&lt;=V$7+4,Planning!$M70&gt;=V$7),IF(Planning!$G70=0,"◆",IF(Planning!$O70="Terminé","T",IF(Planning!$O70="En retard","R",IF(Planning!$J70="Oui","C","P")))),""))</f>
        <v/>
      </c>
      <c r="W70" s="34">
        <f>IF(OR(Planning!$C70="",Planning!$M70=""),"",IF(AND(Planning!$H70&lt;=W$7+4,Planning!$M70&gt;=W$7),IF(Planning!$G70=0,"◆",IF(Planning!$O70="Terminé","T",IF(Planning!$O70="En retard","R",IF(Planning!$J70="Oui","C","P")))),""))</f>
        <v/>
      </c>
      <c r="X70" s="34">
        <f>IF(OR(Planning!$C70="",Planning!$M70=""),"",IF(AND(Planning!$H70&lt;=X$7+4,Planning!$M70&gt;=X$7),IF(Planning!$G70=0,"◆",IF(Planning!$O70="Terminé","T",IF(Planning!$O70="En retard","R",IF(Planning!$J70="Oui","C","P")))),""))</f>
        <v/>
      </c>
      <c r="Y70" s="34">
        <f>IF(OR(Planning!$C70="",Planning!$M70=""),"",IF(AND(Planning!$H70&lt;=Y$7+4,Planning!$M70&gt;=Y$7),IF(Planning!$G70=0,"◆",IF(Planning!$O70="Terminé","T",IF(Planning!$O70="En retard","R",IF(Planning!$J70="Oui","C","P")))),""))</f>
        <v/>
      </c>
      <c r="Z70" s="34">
        <f>IF(OR(Planning!$C70="",Planning!$M70=""),"",IF(AND(Planning!$H70&lt;=Z$7+4,Planning!$M70&gt;=Z$7),IF(Planning!$G70=0,"◆",IF(Planning!$O70="Terminé","T",IF(Planning!$O70="En retard","R",IF(Planning!$J70="Oui","C","P")))),""))</f>
        <v/>
      </c>
      <c r="AA70" s="34">
        <f>IF(OR(Planning!$C70="",Planning!$M70=""),"",IF(AND(Planning!$H70&lt;=AA$7+4,Planning!$M70&gt;=AA$7),IF(Planning!$G70=0,"◆",IF(Planning!$O70="Terminé","T",IF(Planning!$O70="En retard","R",IF(Planning!$J70="Oui","C","P")))),""))</f>
        <v/>
      </c>
      <c r="AB70" s="34">
        <f>IF(OR(Planning!$C70="",Planning!$M70=""),"",IF(AND(Planning!$H70&lt;=AB$7+4,Planning!$M70&gt;=AB$7),IF(Planning!$G70=0,"◆",IF(Planning!$O70="Terminé","T",IF(Planning!$O70="En retard","R",IF(Planning!$J70="Oui","C","P")))),""))</f>
        <v/>
      </c>
      <c r="AC70" s="34">
        <f>IF(OR(Planning!$C70="",Planning!$M70=""),"",IF(AND(Planning!$H70&lt;=AC$7+4,Planning!$M70&gt;=AC$7),IF(Planning!$G70=0,"◆",IF(Planning!$O70="Terminé","T",IF(Planning!$O70="En retard","R",IF(Planning!$J70="Oui","C","P")))),""))</f>
        <v/>
      </c>
      <c r="AD70" s="34">
        <f>IF(OR(Planning!$C70="",Planning!$M70=""),"",IF(AND(Planning!$H70&lt;=AD$7+4,Planning!$M70&gt;=AD$7),IF(Planning!$G70=0,"◆",IF(Planning!$O70="Terminé","T",IF(Planning!$O70="En retard","R",IF(Planning!$J70="Oui","C","P")))),""))</f>
        <v/>
      </c>
      <c r="AE70" s="34">
        <f>IF(OR(Planning!$C70="",Planning!$M70=""),"",IF(AND(Planning!$H70&lt;=AE$7+4,Planning!$M70&gt;=AE$7),IF(Planning!$G70=0,"◆",IF(Planning!$O70="Terminé","T",IF(Planning!$O70="En retard","R",IF(Planning!$J70="Oui","C","P")))),""))</f>
        <v/>
      </c>
      <c r="AF70" s="34">
        <f>IF(OR(Planning!$C70="",Planning!$M70=""),"",IF(AND(Planning!$H70&lt;=AF$7+4,Planning!$M70&gt;=AF$7),IF(Planning!$G70=0,"◆",IF(Planning!$O70="Terminé","T",IF(Planning!$O70="En retard","R",IF(Planning!$J70="Oui","C","P")))),""))</f>
        <v/>
      </c>
      <c r="AG70" s="34">
        <f>IF(OR(Planning!$C70="",Planning!$M70=""),"",IF(AND(Planning!$H70&lt;=AG$7+4,Planning!$M70&gt;=AG$7),IF(Planning!$G70=0,"◆",IF(Planning!$O70="Terminé","T",IF(Planning!$O70="En retard","R",IF(Planning!$J70="Oui","C","P")))),""))</f>
        <v/>
      </c>
      <c r="AH70" s="34">
        <f>IF(OR(Planning!$C70="",Planning!$M70=""),"",IF(AND(Planning!$H70&lt;=AH$7+4,Planning!$M70&gt;=AH$7),IF(Planning!$G70=0,"◆",IF(Planning!$O70="Terminé","T",IF(Planning!$O70="En retard","R",IF(Planning!$J70="Oui","C","P")))),""))</f>
        <v/>
      </c>
      <c r="AI70" s="34">
        <f>IF(OR(Planning!$C70="",Planning!$M70=""),"",IF(AND(Planning!$H70&lt;=AI$7+4,Planning!$M70&gt;=AI$7),IF(Planning!$G70=0,"◆",IF(Planning!$O70="Terminé","T",IF(Planning!$O70="En retard","R",IF(Planning!$J70="Oui","C","P")))),""))</f>
        <v/>
      </c>
      <c r="AJ70" s="34">
        <f>IF(OR(Planning!$C70="",Planning!$M70=""),"",IF(AND(Planning!$H70&lt;=AJ$7+4,Planning!$M70&gt;=AJ$7),IF(Planning!$G70=0,"◆",IF(Planning!$O70="Terminé","T",IF(Planning!$O70="En retard","R",IF(Planning!$J70="Oui","C","P")))),""))</f>
        <v/>
      </c>
      <c r="AK70" s="34">
        <f>IF(OR(Planning!$C70="",Planning!$M70=""),"",IF(AND(Planning!$H70&lt;=AK$7+4,Planning!$M70&gt;=AK$7),IF(Planning!$G70=0,"◆",IF(Planning!$O70="Terminé","T",IF(Planning!$O70="En retard","R",IF(Planning!$J70="Oui","C","P")))),""))</f>
        <v/>
      </c>
      <c r="AL70" s="34">
        <f>IF(OR(Planning!$C70="",Planning!$M70=""),"",IF(AND(Planning!$H70&lt;=AL$7+4,Planning!$M70&gt;=AL$7),IF(Planning!$G70=0,"◆",IF(Planning!$O70="Terminé","T",IF(Planning!$O70="En retard","R",IF(Planning!$J70="Oui","C","P")))),""))</f>
        <v/>
      </c>
      <c r="AM70" s="34">
        <f>IF(OR(Planning!$C70="",Planning!$M70=""),"",IF(AND(Planning!$H70&lt;=AM$7+4,Planning!$M70&gt;=AM$7),IF(Planning!$G70=0,"◆",IF(Planning!$O70="Terminé","T",IF(Planning!$O70="En retard","R",IF(Planning!$J70="Oui","C","P")))),""))</f>
        <v/>
      </c>
      <c r="AN70" s="34">
        <f>IF(OR(Planning!$C70="",Planning!$M70=""),"",IF(AND(Planning!$H70&lt;=AN$7+4,Planning!$M70&gt;=AN$7),IF(Planning!$G70=0,"◆",IF(Planning!$O70="Terminé","T",IF(Planning!$O70="En retard","R",IF(Planning!$J70="Oui","C","P")))),""))</f>
        <v/>
      </c>
      <c r="AO70" s="34">
        <f>IF(OR(Planning!$C70="",Planning!$M70=""),"",IF(AND(Planning!$H70&lt;=AO$7+4,Planning!$M70&gt;=AO$7),IF(Planning!$G70=0,"◆",IF(Planning!$O70="Terminé","T",IF(Planning!$O70="En retard","R",IF(Planning!$J70="Oui","C","P")))),""))</f>
        <v/>
      </c>
      <c r="AP70" s="34">
        <f>IF(OR(Planning!$C70="",Planning!$M70=""),"",IF(AND(Planning!$H70&lt;=AP$7+4,Planning!$M70&gt;=AP$7),IF(Planning!$G70=0,"◆",IF(Planning!$O70="Terminé","T",IF(Planning!$O70="En retard","R",IF(Planning!$J70="Oui","C","P")))),""))</f>
        <v/>
      </c>
      <c r="AQ70" s="34">
        <f>IF(OR(Planning!$C70="",Planning!$M70=""),"",IF(AND(Planning!$H70&lt;=AQ$7+4,Planning!$M70&gt;=AQ$7),IF(Planning!$G70=0,"◆",IF(Planning!$O70="Terminé","T",IF(Planning!$O70="En retard","R",IF(Planning!$J70="Oui","C","P")))),""))</f>
        <v/>
      </c>
    </row>
    <row r="71">
      <c r="A71" s="33">
        <f>IF(Planning!$C71="","",Planning!A71)</f>
        <v/>
      </c>
      <c r="B71" s="33">
        <f>IF(Planning!$C71="","",Planning!C71)</f>
        <v/>
      </c>
      <c r="C71" s="33">
        <f>IF(Planning!$C71="","",Planning!D71)</f>
        <v/>
      </c>
      <c r="D71" s="34">
        <f>IF(OR(Planning!$C71="",Planning!$M71=""),"",IF(AND(Planning!$H71&lt;=D$7+4,Planning!$M71&gt;=D$7),IF(Planning!$G71=0,"◆",IF(Planning!$O71="Terminé","T",IF(Planning!$O71="En retard","R",IF(Planning!$J71="Oui","C","P")))),""))</f>
        <v/>
      </c>
      <c r="E71" s="34">
        <f>IF(OR(Planning!$C71="",Planning!$M71=""),"",IF(AND(Planning!$H71&lt;=E$7+4,Planning!$M71&gt;=E$7),IF(Planning!$G71=0,"◆",IF(Planning!$O71="Terminé","T",IF(Planning!$O71="En retard","R",IF(Planning!$J71="Oui","C","P")))),""))</f>
        <v/>
      </c>
      <c r="F71" s="34">
        <f>IF(OR(Planning!$C71="",Planning!$M71=""),"",IF(AND(Planning!$H71&lt;=F$7+4,Planning!$M71&gt;=F$7),IF(Planning!$G71=0,"◆",IF(Planning!$O71="Terminé","T",IF(Planning!$O71="En retard","R",IF(Planning!$J71="Oui","C","P")))),""))</f>
        <v/>
      </c>
      <c r="G71" s="34">
        <f>IF(OR(Planning!$C71="",Planning!$M71=""),"",IF(AND(Planning!$H71&lt;=G$7+4,Planning!$M71&gt;=G$7),IF(Planning!$G71=0,"◆",IF(Planning!$O71="Terminé","T",IF(Planning!$O71="En retard","R",IF(Planning!$J71="Oui","C","P")))),""))</f>
        <v/>
      </c>
      <c r="H71" s="34">
        <f>IF(OR(Planning!$C71="",Planning!$M71=""),"",IF(AND(Planning!$H71&lt;=H$7+4,Planning!$M71&gt;=H$7),IF(Planning!$G71=0,"◆",IF(Planning!$O71="Terminé","T",IF(Planning!$O71="En retard","R",IF(Planning!$J71="Oui","C","P")))),""))</f>
        <v/>
      </c>
      <c r="I71" s="34">
        <f>IF(OR(Planning!$C71="",Planning!$M71=""),"",IF(AND(Planning!$H71&lt;=I$7+4,Planning!$M71&gt;=I$7),IF(Planning!$G71=0,"◆",IF(Planning!$O71="Terminé","T",IF(Planning!$O71="En retard","R",IF(Planning!$J71="Oui","C","P")))),""))</f>
        <v/>
      </c>
      <c r="J71" s="34">
        <f>IF(OR(Planning!$C71="",Planning!$M71=""),"",IF(AND(Planning!$H71&lt;=J$7+4,Planning!$M71&gt;=J$7),IF(Planning!$G71=0,"◆",IF(Planning!$O71="Terminé","T",IF(Planning!$O71="En retard","R",IF(Planning!$J71="Oui","C","P")))),""))</f>
        <v/>
      </c>
      <c r="K71" s="34">
        <f>IF(OR(Planning!$C71="",Planning!$M71=""),"",IF(AND(Planning!$H71&lt;=K$7+4,Planning!$M71&gt;=K$7),IF(Planning!$G71=0,"◆",IF(Planning!$O71="Terminé","T",IF(Planning!$O71="En retard","R",IF(Planning!$J71="Oui","C","P")))),""))</f>
        <v/>
      </c>
      <c r="L71" s="34">
        <f>IF(OR(Planning!$C71="",Planning!$M71=""),"",IF(AND(Planning!$H71&lt;=L$7+4,Planning!$M71&gt;=L$7),IF(Planning!$G71=0,"◆",IF(Planning!$O71="Terminé","T",IF(Planning!$O71="En retard","R",IF(Planning!$J71="Oui","C","P")))),""))</f>
        <v/>
      </c>
      <c r="M71" s="34">
        <f>IF(OR(Planning!$C71="",Planning!$M71=""),"",IF(AND(Planning!$H71&lt;=M$7+4,Planning!$M71&gt;=M$7),IF(Planning!$G71=0,"◆",IF(Planning!$O71="Terminé","T",IF(Planning!$O71="En retard","R",IF(Planning!$J71="Oui","C","P")))),""))</f>
        <v/>
      </c>
      <c r="N71" s="34">
        <f>IF(OR(Planning!$C71="",Planning!$M71=""),"",IF(AND(Planning!$H71&lt;=N$7+4,Planning!$M71&gt;=N$7),IF(Planning!$G71=0,"◆",IF(Planning!$O71="Terminé","T",IF(Planning!$O71="En retard","R",IF(Planning!$J71="Oui","C","P")))),""))</f>
        <v/>
      </c>
      <c r="O71" s="34">
        <f>IF(OR(Planning!$C71="",Planning!$M71=""),"",IF(AND(Planning!$H71&lt;=O$7+4,Planning!$M71&gt;=O$7),IF(Planning!$G71=0,"◆",IF(Planning!$O71="Terminé","T",IF(Planning!$O71="En retard","R",IF(Planning!$J71="Oui","C","P")))),""))</f>
        <v/>
      </c>
      <c r="P71" s="34">
        <f>IF(OR(Planning!$C71="",Planning!$M71=""),"",IF(AND(Planning!$H71&lt;=P$7+4,Planning!$M71&gt;=P$7),IF(Planning!$G71=0,"◆",IF(Planning!$O71="Terminé","T",IF(Planning!$O71="En retard","R",IF(Planning!$J71="Oui","C","P")))),""))</f>
        <v/>
      </c>
      <c r="Q71" s="34">
        <f>IF(OR(Planning!$C71="",Planning!$M71=""),"",IF(AND(Planning!$H71&lt;=Q$7+4,Planning!$M71&gt;=Q$7),IF(Planning!$G71=0,"◆",IF(Planning!$O71="Terminé","T",IF(Planning!$O71="En retard","R",IF(Planning!$J71="Oui","C","P")))),""))</f>
        <v/>
      </c>
      <c r="R71" s="34">
        <f>IF(OR(Planning!$C71="",Planning!$M71=""),"",IF(AND(Planning!$H71&lt;=R$7+4,Planning!$M71&gt;=R$7),IF(Planning!$G71=0,"◆",IF(Planning!$O71="Terminé","T",IF(Planning!$O71="En retard","R",IF(Planning!$J71="Oui","C","P")))),""))</f>
        <v/>
      </c>
      <c r="S71" s="34">
        <f>IF(OR(Planning!$C71="",Planning!$M71=""),"",IF(AND(Planning!$H71&lt;=S$7+4,Planning!$M71&gt;=S$7),IF(Planning!$G71=0,"◆",IF(Planning!$O71="Terminé","T",IF(Planning!$O71="En retard","R",IF(Planning!$J71="Oui","C","P")))),""))</f>
        <v/>
      </c>
      <c r="T71" s="34">
        <f>IF(OR(Planning!$C71="",Planning!$M71=""),"",IF(AND(Planning!$H71&lt;=T$7+4,Planning!$M71&gt;=T$7),IF(Planning!$G71=0,"◆",IF(Planning!$O71="Terminé","T",IF(Planning!$O71="En retard","R",IF(Planning!$J71="Oui","C","P")))),""))</f>
        <v/>
      </c>
      <c r="U71" s="34">
        <f>IF(OR(Planning!$C71="",Planning!$M71=""),"",IF(AND(Planning!$H71&lt;=U$7+4,Planning!$M71&gt;=U$7),IF(Planning!$G71=0,"◆",IF(Planning!$O71="Terminé","T",IF(Planning!$O71="En retard","R",IF(Planning!$J71="Oui","C","P")))),""))</f>
        <v/>
      </c>
      <c r="V71" s="34">
        <f>IF(OR(Planning!$C71="",Planning!$M71=""),"",IF(AND(Planning!$H71&lt;=V$7+4,Planning!$M71&gt;=V$7),IF(Planning!$G71=0,"◆",IF(Planning!$O71="Terminé","T",IF(Planning!$O71="En retard","R",IF(Planning!$J71="Oui","C","P")))),""))</f>
        <v/>
      </c>
      <c r="W71" s="34">
        <f>IF(OR(Planning!$C71="",Planning!$M71=""),"",IF(AND(Planning!$H71&lt;=W$7+4,Planning!$M71&gt;=W$7),IF(Planning!$G71=0,"◆",IF(Planning!$O71="Terminé","T",IF(Planning!$O71="En retard","R",IF(Planning!$J71="Oui","C","P")))),""))</f>
        <v/>
      </c>
      <c r="X71" s="34">
        <f>IF(OR(Planning!$C71="",Planning!$M71=""),"",IF(AND(Planning!$H71&lt;=X$7+4,Planning!$M71&gt;=X$7),IF(Planning!$G71=0,"◆",IF(Planning!$O71="Terminé","T",IF(Planning!$O71="En retard","R",IF(Planning!$J71="Oui","C","P")))),""))</f>
        <v/>
      </c>
      <c r="Y71" s="34">
        <f>IF(OR(Planning!$C71="",Planning!$M71=""),"",IF(AND(Planning!$H71&lt;=Y$7+4,Planning!$M71&gt;=Y$7),IF(Planning!$G71=0,"◆",IF(Planning!$O71="Terminé","T",IF(Planning!$O71="En retard","R",IF(Planning!$J71="Oui","C","P")))),""))</f>
        <v/>
      </c>
      <c r="Z71" s="34">
        <f>IF(OR(Planning!$C71="",Planning!$M71=""),"",IF(AND(Planning!$H71&lt;=Z$7+4,Planning!$M71&gt;=Z$7),IF(Planning!$G71=0,"◆",IF(Planning!$O71="Terminé","T",IF(Planning!$O71="En retard","R",IF(Planning!$J71="Oui","C","P")))),""))</f>
        <v/>
      </c>
      <c r="AA71" s="34">
        <f>IF(OR(Planning!$C71="",Planning!$M71=""),"",IF(AND(Planning!$H71&lt;=AA$7+4,Planning!$M71&gt;=AA$7),IF(Planning!$G71=0,"◆",IF(Planning!$O71="Terminé","T",IF(Planning!$O71="En retard","R",IF(Planning!$J71="Oui","C","P")))),""))</f>
        <v/>
      </c>
      <c r="AB71" s="34">
        <f>IF(OR(Planning!$C71="",Planning!$M71=""),"",IF(AND(Planning!$H71&lt;=AB$7+4,Planning!$M71&gt;=AB$7),IF(Planning!$G71=0,"◆",IF(Planning!$O71="Terminé","T",IF(Planning!$O71="En retard","R",IF(Planning!$J71="Oui","C","P")))),""))</f>
        <v/>
      </c>
      <c r="AC71" s="34">
        <f>IF(OR(Planning!$C71="",Planning!$M71=""),"",IF(AND(Planning!$H71&lt;=AC$7+4,Planning!$M71&gt;=AC$7),IF(Planning!$G71=0,"◆",IF(Planning!$O71="Terminé","T",IF(Planning!$O71="En retard","R",IF(Planning!$J71="Oui","C","P")))),""))</f>
        <v/>
      </c>
      <c r="AD71" s="34">
        <f>IF(OR(Planning!$C71="",Planning!$M71=""),"",IF(AND(Planning!$H71&lt;=AD$7+4,Planning!$M71&gt;=AD$7),IF(Planning!$G71=0,"◆",IF(Planning!$O71="Terminé","T",IF(Planning!$O71="En retard","R",IF(Planning!$J71="Oui","C","P")))),""))</f>
        <v/>
      </c>
      <c r="AE71" s="34">
        <f>IF(OR(Planning!$C71="",Planning!$M71=""),"",IF(AND(Planning!$H71&lt;=AE$7+4,Planning!$M71&gt;=AE$7),IF(Planning!$G71=0,"◆",IF(Planning!$O71="Terminé","T",IF(Planning!$O71="En retard","R",IF(Planning!$J71="Oui","C","P")))),""))</f>
        <v/>
      </c>
      <c r="AF71" s="34">
        <f>IF(OR(Planning!$C71="",Planning!$M71=""),"",IF(AND(Planning!$H71&lt;=AF$7+4,Planning!$M71&gt;=AF$7),IF(Planning!$G71=0,"◆",IF(Planning!$O71="Terminé","T",IF(Planning!$O71="En retard","R",IF(Planning!$J71="Oui","C","P")))),""))</f>
        <v/>
      </c>
      <c r="AG71" s="34">
        <f>IF(OR(Planning!$C71="",Planning!$M71=""),"",IF(AND(Planning!$H71&lt;=AG$7+4,Planning!$M71&gt;=AG$7),IF(Planning!$G71=0,"◆",IF(Planning!$O71="Terminé","T",IF(Planning!$O71="En retard","R",IF(Planning!$J71="Oui","C","P")))),""))</f>
        <v/>
      </c>
      <c r="AH71" s="34">
        <f>IF(OR(Planning!$C71="",Planning!$M71=""),"",IF(AND(Planning!$H71&lt;=AH$7+4,Planning!$M71&gt;=AH$7),IF(Planning!$G71=0,"◆",IF(Planning!$O71="Terminé","T",IF(Planning!$O71="En retard","R",IF(Planning!$J71="Oui","C","P")))),""))</f>
        <v/>
      </c>
      <c r="AI71" s="34">
        <f>IF(OR(Planning!$C71="",Planning!$M71=""),"",IF(AND(Planning!$H71&lt;=AI$7+4,Planning!$M71&gt;=AI$7),IF(Planning!$G71=0,"◆",IF(Planning!$O71="Terminé","T",IF(Planning!$O71="En retard","R",IF(Planning!$J71="Oui","C","P")))),""))</f>
        <v/>
      </c>
      <c r="AJ71" s="34">
        <f>IF(OR(Planning!$C71="",Planning!$M71=""),"",IF(AND(Planning!$H71&lt;=AJ$7+4,Planning!$M71&gt;=AJ$7),IF(Planning!$G71=0,"◆",IF(Planning!$O71="Terminé","T",IF(Planning!$O71="En retard","R",IF(Planning!$J71="Oui","C","P")))),""))</f>
        <v/>
      </c>
      <c r="AK71" s="34">
        <f>IF(OR(Planning!$C71="",Planning!$M71=""),"",IF(AND(Planning!$H71&lt;=AK$7+4,Planning!$M71&gt;=AK$7),IF(Planning!$G71=0,"◆",IF(Planning!$O71="Terminé","T",IF(Planning!$O71="En retard","R",IF(Planning!$J71="Oui","C","P")))),""))</f>
        <v/>
      </c>
      <c r="AL71" s="34">
        <f>IF(OR(Planning!$C71="",Planning!$M71=""),"",IF(AND(Planning!$H71&lt;=AL$7+4,Planning!$M71&gt;=AL$7),IF(Planning!$G71=0,"◆",IF(Planning!$O71="Terminé","T",IF(Planning!$O71="En retard","R",IF(Planning!$J71="Oui","C","P")))),""))</f>
        <v/>
      </c>
      <c r="AM71" s="34">
        <f>IF(OR(Planning!$C71="",Planning!$M71=""),"",IF(AND(Planning!$H71&lt;=AM$7+4,Planning!$M71&gt;=AM$7),IF(Planning!$G71=0,"◆",IF(Planning!$O71="Terminé","T",IF(Planning!$O71="En retard","R",IF(Planning!$J71="Oui","C","P")))),""))</f>
        <v/>
      </c>
      <c r="AN71" s="34">
        <f>IF(OR(Planning!$C71="",Planning!$M71=""),"",IF(AND(Planning!$H71&lt;=AN$7+4,Planning!$M71&gt;=AN$7),IF(Planning!$G71=0,"◆",IF(Planning!$O71="Terminé","T",IF(Planning!$O71="En retard","R",IF(Planning!$J71="Oui","C","P")))),""))</f>
        <v/>
      </c>
      <c r="AO71" s="34">
        <f>IF(OR(Planning!$C71="",Planning!$M71=""),"",IF(AND(Planning!$H71&lt;=AO$7+4,Planning!$M71&gt;=AO$7),IF(Planning!$G71=0,"◆",IF(Planning!$O71="Terminé","T",IF(Planning!$O71="En retard","R",IF(Planning!$J71="Oui","C","P")))),""))</f>
        <v/>
      </c>
      <c r="AP71" s="34">
        <f>IF(OR(Planning!$C71="",Planning!$M71=""),"",IF(AND(Planning!$H71&lt;=AP$7+4,Planning!$M71&gt;=AP$7),IF(Planning!$G71=0,"◆",IF(Planning!$O71="Terminé","T",IF(Planning!$O71="En retard","R",IF(Planning!$J71="Oui","C","P")))),""))</f>
        <v/>
      </c>
      <c r="AQ71" s="34">
        <f>IF(OR(Planning!$C71="",Planning!$M71=""),"",IF(AND(Planning!$H71&lt;=AQ$7+4,Planning!$M71&gt;=AQ$7),IF(Planning!$G71=0,"◆",IF(Planning!$O71="Terminé","T",IF(Planning!$O71="En retard","R",IF(Planning!$J71="Oui","C","P")))),""))</f>
        <v/>
      </c>
    </row>
    <row r="72">
      <c r="A72" s="33">
        <f>IF(Planning!$C72="","",Planning!A72)</f>
        <v/>
      </c>
      <c r="B72" s="33">
        <f>IF(Planning!$C72="","",Planning!C72)</f>
        <v/>
      </c>
      <c r="C72" s="33">
        <f>IF(Planning!$C72="","",Planning!D72)</f>
        <v/>
      </c>
      <c r="D72" s="34">
        <f>IF(OR(Planning!$C72="",Planning!$M72=""),"",IF(AND(Planning!$H72&lt;=D$7+4,Planning!$M72&gt;=D$7),IF(Planning!$G72=0,"◆",IF(Planning!$O72="Terminé","T",IF(Planning!$O72="En retard","R",IF(Planning!$J72="Oui","C","P")))),""))</f>
        <v/>
      </c>
      <c r="E72" s="34">
        <f>IF(OR(Planning!$C72="",Planning!$M72=""),"",IF(AND(Planning!$H72&lt;=E$7+4,Planning!$M72&gt;=E$7),IF(Planning!$G72=0,"◆",IF(Planning!$O72="Terminé","T",IF(Planning!$O72="En retard","R",IF(Planning!$J72="Oui","C","P")))),""))</f>
        <v/>
      </c>
      <c r="F72" s="34">
        <f>IF(OR(Planning!$C72="",Planning!$M72=""),"",IF(AND(Planning!$H72&lt;=F$7+4,Planning!$M72&gt;=F$7),IF(Planning!$G72=0,"◆",IF(Planning!$O72="Terminé","T",IF(Planning!$O72="En retard","R",IF(Planning!$J72="Oui","C","P")))),""))</f>
        <v/>
      </c>
      <c r="G72" s="34">
        <f>IF(OR(Planning!$C72="",Planning!$M72=""),"",IF(AND(Planning!$H72&lt;=G$7+4,Planning!$M72&gt;=G$7),IF(Planning!$G72=0,"◆",IF(Planning!$O72="Terminé","T",IF(Planning!$O72="En retard","R",IF(Planning!$J72="Oui","C","P")))),""))</f>
        <v/>
      </c>
      <c r="H72" s="34">
        <f>IF(OR(Planning!$C72="",Planning!$M72=""),"",IF(AND(Planning!$H72&lt;=H$7+4,Planning!$M72&gt;=H$7),IF(Planning!$G72=0,"◆",IF(Planning!$O72="Terminé","T",IF(Planning!$O72="En retard","R",IF(Planning!$J72="Oui","C","P")))),""))</f>
        <v/>
      </c>
      <c r="I72" s="34">
        <f>IF(OR(Planning!$C72="",Planning!$M72=""),"",IF(AND(Planning!$H72&lt;=I$7+4,Planning!$M72&gt;=I$7),IF(Planning!$G72=0,"◆",IF(Planning!$O72="Terminé","T",IF(Planning!$O72="En retard","R",IF(Planning!$J72="Oui","C","P")))),""))</f>
        <v/>
      </c>
      <c r="J72" s="34">
        <f>IF(OR(Planning!$C72="",Planning!$M72=""),"",IF(AND(Planning!$H72&lt;=J$7+4,Planning!$M72&gt;=J$7),IF(Planning!$G72=0,"◆",IF(Planning!$O72="Terminé","T",IF(Planning!$O72="En retard","R",IF(Planning!$J72="Oui","C","P")))),""))</f>
        <v/>
      </c>
      <c r="K72" s="34">
        <f>IF(OR(Planning!$C72="",Planning!$M72=""),"",IF(AND(Planning!$H72&lt;=K$7+4,Planning!$M72&gt;=K$7),IF(Planning!$G72=0,"◆",IF(Planning!$O72="Terminé","T",IF(Planning!$O72="En retard","R",IF(Planning!$J72="Oui","C","P")))),""))</f>
        <v/>
      </c>
      <c r="L72" s="34">
        <f>IF(OR(Planning!$C72="",Planning!$M72=""),"",IF(AND(Planning!$H72&lt;=L$7+4,Planning!$M72&gt;=L$7),IF(Planning!$G72=0,"◆",IF(Planning!$O72="Terminé","T",IF(Planning!$O72="En retard","R",IF(Planning!$J72="Oui","C","P")))),""))</f>
        <v/>
      </c>
      <c r="M72" s="34">
        <f>IF(OR(Planning!$C72="",Planning!$M72=""),"",IF(AND(Planning!$H72&lt;=M$7+4,Planning!$M72&gt;=M$7),IF(Planning!$G72=0,"◆",IF(Planning!$O72="Terminé","T",IF(Planning!$O72="En retard","R",IF(Planning!$J72="Oui","C","P")))),""))</f>
        <v/>
      </c>
      <c r="N72" s="34">
        <f>IF(OR(Planning!$C72="",Planning!$M72=""),"",IF(AND(Planning!$H72&lt;=N$7+4,Planning!$M72&gt;=N$7),IF(Planning!$G72=0,"◆",IF(Planning!$O72="Terminé","T",IF(Planning!$O72="En retard","R",IF(Planning!$J72="Oui","C","P")))),""))</f>
        <v/>
      </c>
      <c r="O72" s="34">
        <f>IF(OR(Planning!$C72="",Planning!$M72=""),"",IF(AND(Planning!$H72&lt;=O$7+4,Planning!$M72&gt;=O$7),IF(Planning!$G72=0,"◆",IF(Planning!$O72="Terminé","T",IF(Planning!$O72="En retard","R",IF(Planning!$J72="Oui","C","P")))),""))</f>
        <v/>
      </c>
      <c r="P72" s="34">
        <f>IF(OR(Planning!$C72="",Planning!$M72=""),"",IF(AND(Planning!$H72&lt;=P$7+4,Planning!$M72&gt;=P$7),IF(Planning!$G72=0,"◆",IF(Planning!$O72="Terminé","T",IF(Planning!$O72="En retard","R",IF(Planning!$J72="Oui","C","P")))),""))</f>
        <v/>
      </c>
      <c r="Q72" s="34">
        <f>IF(OR(Planning!$C72="",Planning!$M72=""),"",IF(AND(Planning!$H72&lt;=Q$7+4,Planning!$M72&gt;=Q$7),IF(Planning!$G72=0,"◆",IF(Planning!$O72="Terminé","T",IF(Planning!$O72="En retard","R",IF(Planning!$J72="Oui","C","P")))),""))</f>
        <v/>
      </c>
      <c r="R72" s="34">
        <f>IF(OR(Planning!$C72="",Planning!$M72=""),"",IF(AND(Planning!$H72&lt;=R$7+4,Planning!$M72&gt;=R$7),IF(Planning!$G72=0,"◆",IF(Planning!$O72="Terminé","T",IF(Planning!$O72="En retard","R",IF(Planning!$J72="Oui","C","P")))),""))</f>
        <v/>
      </c>
      <c r="S72" s="34">
        <f>IF(OR(Planning!$C72="",Planning!$M72=""),"",IF(AND(Planning!$H72&lt;=S$7+4,Planning!$M72&gt;=S$7),IF(Planning!$G72=0,"◆",IF(Planning!$O72="Terminé","T",IF(Planning!$O72="En retard","R",IF(Planning!$J72="Oui","C","P")))),""))</f>
        <v/>
      </c>
      <c r="T72" s="34">
        <f>IF(OR(Planning!$C72="",Planning!$M72=""),"",IF(AND(Planning!$H72&lt;=T$7+4,Planning!$M72&gt;=T$7),IF(Planning!$G72=0,"◆",IF(Planning!$O72="Terminé","T",IF(Planning!$O72="En retard","R",IF(Planning!$J72="Oui","C","P")))),""))</f>
        <v/>
      </c>
      <c r="U72" s="34">
        <f>IF(OR(Planning!$C72="",Planning!$M72=""),"",IF(AND(Planning!$H72&lt;=U$7+4,Planning!$M72&gt;=U$7),IF(Planning!$G72=0,"◆",IF(Planning!$O72="Terminé","T",IF(Planning!$O72="En retard","R",IF(Planning!$J72="Oui","C","P")))),""))</f>
        <v/>
      </c>
      <c r="V72" s="34">
        <f>IF(OR(Planning!$C72="",Planning!$M72=""),"",IF(AND(Planning!$H72&lt;=V$7+4,Planning!$M72&gt;=V$7),IF(Planning!$G72=0,"◆",IF(Planning!$O72="Terminé","T",IF(Planning!$O72="En retard","R",IF(Planning!$J72="Oui","C","P")))),""))</f>
        <v/>
      </c>
      <c r="W72" s="34">
        <f>IF(OR(Planning!$C72="",Planning!$M72=""),"",IF(AND(Planning!$H72&lt;=W$7+4,Planning!$M72&gt;=W$7),IF(Planning!$G72=0,"◆",IF(Planning!$O72="Terminé","T",IF(Planning!$O72="En retard","R",IF(Planning!$J72="Oui","C","P")))),""))</f>
        <v/>
      </c>
      <c r="X72" s="34">
        <f>IF(OR(Planning!$C72="",Planning!$M72=""),"",IF(AND(Planning!$H72&lt;=X$7+4,Planning!$M72&gt;=X$7),IF(Planning!$G72=0,"◆",IF(Planning!$O72="Terminé","T",IF(Planning!$O72="En retard","R",IF(Planning!$J72="Oui","C","P")))),""))</f>
        <v/>
      </c>
      <c r="Y72" s="34">
        <f>IF(OR(Planning!$C72="",Planning!$M72=""),"",IF(AND(Planning!$H72&lt;=Y$7+4,Planning!$M72&gt;=Y$7),IF(Planning!$G72=0,"◆",IF(Planning!$O72="Terminé","T",IF(Planning!$O72="En retard","R",IF(Planning!$J72="Oui","C","P")))),""))</f>
        <v/>
      </c>
      <c r="Z72" s="34">
        <f>IF(OR(Planning!$C72="",Planning!$M72=""),"",IF(AND(Planning!$H72&lt;=Z$7+4,Planning!$M72&gt;=Z$7),IF(Planning!$G72=0,"◆",IF(Planning!$O72="Terminé","T",IF(Planning!$O72="En retard","R",IF(Planning!$J72="Oui","C","P")))),""))</f>
        <v/>
      </c>
      <c r="AA72" s="34">
        <f>IF(OR(Planning!$C72="",Planning!$M72=""),"",IF(AND(Planning!$H72&lt;=AA$7+4,Planning!$M72&gt;=AA$7),IF(Planning!$G72=0,"◆",IF(Planning!$O72="Terminé","T",IF(Planning!$O72="En retard","R",IF(Planning!$J72="Oui","C","P")))),""))</f>
        <v/>
      </c>
      <c r="AB72" s="34">
        <f>IF(OR(Planning!$C72="",Planning!$M72=""),"",IF(AND(Planning!$H72&lt;=AB$7+4,Planning!$M72&gt;=AB$7),IF(Planning!$G72=0,"◆",IF(Planning!$O72="Terminé","T",IF(Planning!$O72="En retard","R",IF(Planning!$J72="Oui","C","P")))),""))</f>
        <v/>
      </c>
      <c r="AC72" s="34">
        <f>IF(OR(Planning!$C72="",Planning!$M72=""),"",IF(AND(Planning!$H72&lt;=AC$7+4,Planning!$M72&gt;=AC$7),IF(Planning!$G72=0,"◆",IF(Planning!$O72="Terminé","T",IF(Planning!$O72="En retard","R",IF(Planning!$J72="Oui","C","P")))),""))</f>
        <v/>
      </c>
      <c r="AD72" s="34">
        <f>IF(OR(Planning!$C72="",Planning!$M72=""),"",IF(AND(Planning!$H72&lt;=AD$7+4,Planning!$M72&gt;=AD$7),IF(Planning!$G72=0,"◆",IF(Planning!$O72="Terminé","T",IF(Planning!$O72="En retard","R",IF(Planning!$J72="Oui","C","P")))),""))</f>
        <v/>
      </c>
      <c r="AE72" s="34">
        <f>IF(OR(Planning!$C72="",Planning!$M72=""),"",IF(AND(Planning!$H72&lt;=AE$7+4,Planning!$M72&gt;=AE$7),IF(Planning!$G72=0,"◆",IF(Planning!$O72="Terminé","T",IF(Planning!$O72="En retard","R",IF(Planning!$J72="Oui","C","P")))),""))</f>
        <v/>
      </c>
      <c r="AF72" s="34">
        <f>IF(OR(Planning!$C72="",Planning!$M72=""),"",IF(AND(Planning!$H72&lt;=AF$7+4,Planning!$M72&gt;=AF$7),IF(Planning!$G72=0,"◆",IF(Planning!$O72="Terminé","T",IF(Planning!$O72="En retard","R",IF(Planning!$J72="Oui","C","P")))),""))</f>
        <v/>
      </c>
      <c r="AG72" s="34">
        <f>IF(OR(Planning!$C72="",Planning!$M72=""),"",IF(AND(Planning!$H72&lt;=AG$7+4,Planning!$M72&gt;=AG$7),IF(Planning!$G72=0,"◆",IF(Planning!$O72="Terminé","T",IF(Planning!$O72="En retard","R",IF(Planning!$J72="Oui","C","P")))),""))</f>
        <v/>
      </c>
      <c r="AH72" s="34">
        <f>IF(OR(Planning!$C72="",Planning!$M72=""),"",IF(AND(Planning!$H72&lt;=AH$7+4,Planning!$M72&gt;=AH$7),IF(Planning!$G72=0,"◆",IF(Planning!$O72="Terminé","T",IF(Planning!$O72="En retard","R",IF(Planning!$J72="Oui","C","P")))),""))</f>
        <v/>
      </c>
      <c r="AI72" s="34">
        <f>IF(OR(Planning!$C72="",Planning!$M72=""),"",IF(AND(Planning!$H72&lt;=AI$7+4,Planning!$M72&gt;=AI$7),IF(Planning!$G72=0,"◆",IF(Planning!$O72="Terminé","T",IF(Planning!$O72="En retard","R",IF(Planning!$J72="Oui","C","P")))),""))</f>
        <v/>
      </c>
      <c r="AJ72" s="34">
        <f>IF(OR(Planning!$C72="",Planning!$M72=""),"",IF(AND(Planning!$H72&lt;=AJ$7+4,Planning!$M72&gt;=AJ$7),IF(Planning!$G72=0,"◆",IF(Planning!$O72="Terminé","T",IF(Planning!$O72="En retard","R",IF(Planning!$J72="Oui","C","P")))),""))</f>
        <v/>
      </c>
      <c r="AK72" s="34">
        <f>IF(OR(Planning!$C72="",Planning!$M72=""),"",IF(AND(Planning!$H72&lt;=AK$7+4,Planning!$M72&gt;=AK$7),IF(Planning!$G72=0,"◆",IF(Planning!$O72="Terminé","T",IF(Planning!$O72="En retard","R",IF(Planning!$J72="Oui","C","P")))),""))</f>
        <v/>
      </c>
      <c r="AL72" s="34">
        <f>IF(OR(Planning!$C72="",Planning!$M72=""),"",IF(AND(Planning!$H72&lt;=AL$7+4,Planning!$M72&gt;=AL$7),IF(Planning!$G72=0,"◆",IF(Planning!$O72="Terminé","T",IF(Planning!$O72="En retard","R",IF(Planning!$J72="Oui","C","P")))),""))</f>
        <v/>
      </c>
      <c r="AM72" s="34">
        <f>IF(OR(Planning!$C72="",Planning!$M72=""),"",IF(AND(Planning!$H72&lt;=AM$7+4,Planning!$M72&gt;=AM$7),IF(Planning!$G72=0,"◆",IF(Planning!$O72="Terminé","T",IF(Planning!$O72="En retard","R",IF(Planning!$J72="Oui","C","P")))),""))</f>
        <v/>
      </c>
      <c r="AN72" s="34">
        <f>IF(OR(Planning!$C72="",Planning!$M72=""),"",IF(AND(Planning!$H72&lt;=AN$7+4,Planning!$M72&gt;=AN$7),IF(Planning!$G72=0,"◆",IF(Planning!$O72="Terminé","T",IF(Planning!$O72="En retard","R",IF(Planning!$J72="Oui","C","P")))),""))</f>
        <v/>
      </c>
      <c r="AO72" s="34">
        <f>IF(OR(Planning!$C72="",Planning!$M72=""),"",IF(AND(Planning!$H72&lt;=AO$7+4,Planning!$M72&gt;=AO$7),IF(Planning!$G72=0,"◆",IF(Planning!$O72="Terminé","T",IF(Planning!$O72="En retard","R",IF(Planning!$J72="Oui","C","P")))),""))</f>
        <v/>
      </c>
      <c r="AP72" s="34">
        <f>IF(OR(Planning!$C72="",Planning!$M72=""),"",IF(AND(Planning!$H72&lt;=AP$7+4,Planning!$M72&gt;=AP$7),IF(Planning!$G72=0,"◆",IF(Planning!$O72="Terminé","T",IF(Planning!$O72="En retard","R",IF(Planning!$J72="Oui","C","P")))),""))</f>
        <v/>
      </c>
      <c r="AQ72" s="34">
        <f>IF(OR(Planning!$C72="",Planning!$M72=""),"",IF(AND(Planning!$H72&lt;=AQ$7+4,Planning!$M72&gt;=AQ$7),IF(Planning!$G72=0,"◆",IF(Planning!$O72="Terminé","T",IF(Planning!$O72="En retard","R",IF(Planning!$J72="Oui","C","P")))),""))</f>
        <v/>
      </c>
    </row>
    <row r="73">
      <c r="A73" s="33">
        <f>IF(Planning!$C73="","",Planning!A73)</f>
        <v/>
      </c>
      <c r="B73" s="33">
        <f>IF(Planning!$C73="","",Planning!C73)</f>
        <v/>
      </c>
      <c r="C73" s="33">
        <f>IF(Planning!$C73="","",Planning!D73)</f>
        <v/>
      </c>
      <c r="D73" s="34">
        <f>IF(OR(Planning!$C73="",Planning!$M73=""),"",IF(AND(Planning!$H73&lt;=D$7+4,Planning!$M73&gt;=D$7),IF(Planning!$G73=0,"◆",IF(Planning!$O73="Terminé","T",IF(Planning!$O73="En retard","R",IF(Planning!$J73="Oui","C","P")))),""))</f>
        <v/>
      </c>
      <c r="E73" s="34">
        <f>IF(OR(Planning!$C73="",Planning!$M73=""),"",IF(AND(Planning!$H73&lt;=E$7+4,Planning!$M73&gt;=E$7),IF(Planning!$G73=0,"◆",IF(Planning!$O73="Terminé","T",IF(Planning!$O73="En retard","R",IF(Planning!$J73="Oui","C","P")))),""))</f>
        <v/>
      </c>
      <c r="F73" s="34">
        <f>IF(OR(Planning!$C73="",Planning!$M73=""),"",IF(AND(Planning!$H73&lt;=F$7+4,Planning!$M73&gt;=F$7),IF(Planning!$G73=0,"◆",IF(Planning!$O73="Terminé","T",IF(Planning!$O73="En retard","R",IF(Planning!$J73="Oui","C","P")))),""))</f>
        <v/>
      </c>
      <c r="G73" s="34">
        <f>IF(OR(Planning!$C73="",Planning!$M73=""),"",IF(AND(Planning!$H73&lt;=G$7+4,Planning!$M73&gt;=G$7),IF(Planning!$G73=0,"◆",IF(Planning!$O73="Terminé","T",IF(Planning!$O73="En retard","R",IF(Planning!$J73="Oui","C","P")))),""))</f>
        <v/>
      </c>
      <c r="H73" s="34">
        <f>IF(OR(Planning!$C73="",Planning!$M73=""),"",IF(AND(Planning!$H73&lt;=H$7+4,Planning!$M73&gt;=H$7),IF(Planning!$G73=0,"◆",IF(Planning!$O73="Terminé","T",IF(Planning!$O73="En retard","R",IF(Planning!$J73="Oui","C","P")))),""))</f>
        <v/>
      </c>
      <c r="I73" s="34">
        <f>IF(OR(Planning!$C73="",Planning!$M73=""),"",IF(AND(Planning!$H73&lt;=I$7+4,Planning!$M73&gt;=I$7),IF(Planning!$G73=0,"◆",IF(Planning!$O73="Terminé","T",IF(Planning!$O73="En retard","R",IF(Planning!$J73="Oui","C","P")))),""))</f>
        <v/>
      </c>
      <c r="J73" s="34">
        <f>IF(OR(Planning!$C73="",Planning!$M73=""),"",IF(AND(Planning!$H73&lt;=J$7+4,Planning!$M73&gt;=J$7),IF(Planning!$G73=0,"◆",IF(Planning!$O73="Terminé","T",IF(Planning!$O73="En retard","R",IF(Planning!$J73="Oui","C","P")))),""))</f>
        <v/>
      </c>
      <c r="K73" s="34">
        <f>IF(OR(Planning!$C73="",Planning!$M73=""),"",IF(AND(Planning!$H73&lt;=K$7+4,Planning!$M73&gt;=K$7),IF(Planning!$G73=0,"◆",IF(Planning!$O73="Terminé","T",IF(Planning!$O73="En retard","R",IF(Planning!$J73="Oui","C","P")))),""))</f>
        <v/>
      </c>
      <c r="L73" s="34">
        <f>IF(OR(Planning!$C73="",Planning!$M73=""),"",IF(AND(Planning!$H73&lt;=L$7+4,Planning!$M73&gt;=L$7),IF(Planning!$G73=0,"◆",IF(Planning!$O73="Terminé","T",IF(Planning!$O73="En retard","R",IF(Planning!$J73="Oui","C","P")))),""))</f>
        <v/>
      </c>
      <c r="M73" s="34">
        <f>IF(OR(Planning!$C73="",Planning!$M73=""),"",IF(AND(Planning!$H73&lt;=M$7+4,Planning!$M73&gt;=M$7),IF(Planning!$G73=0,"◆",IF(Planning!$O73="Terminé","T",IF(Planning!$O73="En retard","R",IF(Planning!$J73="Oui","C","P")))),""))</f>
        <v/>
      </c>
      <c r="N73" s="34">
        <f>IF(OR(Planning!$C73="",Planning!$M73=""),"",IF(AND(Planning!$H73&lt;=N$7+4,Planning!$M73&gt;=N$7),IF(Planning!$G73=0,"◆",IF(Planning!$O73="Terminé","T",IF(Planning!$O73="En retard","R",IF(Planning!$J73="Oui","C","P")))),""))</f>
        <v/>
      </c>
      <c r="O73" s="34">
        <f>IF(OR(Planning!$C73="",Planning!$M73=""),"",IF(AND(Planning!$H73&lt;=O$7+4,Planning!$M73&gt;=O$7),IF(Planning!$G73=0,"◆",IF(Planning!$O73="Terminé","T",IF(Planning!$O73="En retard","R",IF(Planning!$J73="Oui","C","P")))),""))</f>
        <v/>
      </c>
      <c r="P73" s="34">
        <f>IF(OR(Planning!$C73="",Planning!$M73=""),"",IF(AND(Planning!$H73&lt;=P$7+4,Planning!$M73&gt;=P$7),IF(Planning!$G73=0,"◆",IF(Planning!$O73="Terminé","T",IF(Planning!$O73="En retard","R",IF(Planning!$J73="Oui","C","P")))),""))</f>
        <v/>
      </c>
      <c r="Q73" s="34">
        <f>IF(OR(Planning!$C73="",Planning!$M73=""),"",IF(AND(Planning!$H73&lt;=Q$7+4,Planning!$M73&gt;=Q$7),IF(Planning!$G73=0,"◆",IF(Planning!$O73="Terminé","T",IF(Planning!$O73="En retard","R",IF(Planning!$J73="Oui","C","P")))),""))</f>
        <v/>
      </c>
      <c r="R73" s="34">
        <f>IF(OR(Planning!$C73="",Planning!$M73=""),"",IF(AND(Planning!$H73&lt;=R$7+4,Planning!$M73&gt;=R$7),IF(Planning!$G73=0,"◆",IF(Planning!$O73="Terminé","T",IF(Planning!$O73="En retard","R",IF(Planning!$J73="Oui","C","P")))),""))</f>
        <v/>
      </c>
      <c r="S73" s="34">
        <f>IF(OR(Planning!$C73="",Planning!$M73=""),"",IF(AND(Planning!$H73&lt;=S$7+4,Planning!$M73&gt;=S$7),IF(Planning!$G73=0,"◆",IF(Planning!$O73="Terminé","T",IF(Planning!$O73="En retard","R",IF(Planning!$J73="Oui","C","P")))),""))</f>
        <v/>
      </c>
      <c r="T73" s="34">
        <f>IF(OR(Planning!$C73="",Planning!$M73=""),"",IF(AND(Planning!$H73&lt;=T$7+4,Planning!$M73&gt;=T$7),IF(Planning!$G73=0,"◆",IF(Planning!$O73="Terminé","T",IF(Planning!$O73="En retard","R",IF(Planning!$J73="Oui","C","P")))),""))</f>
        <v/>
      </c>
      <c r="U73" s="34">
        <f>IF(OR(Planning!$C73="",Planning!$M73=""),"",IF(AND(Planning!$H73&lt;=U$7+4,Planning!$M73&gt;=U$7),IF(Planning!$G73=0,"◆",IF(Planning!$O73="Terminé","T",IF(Planning!$O73="En retard","R",IF(Planning!$J73="Oui","C","P")))),""))</f>
        <v/>
      </c>
      <c r="V73" s="34">
        <f>IF(OR(Planning!$C73="",Planning!$M73=""),"",IF(AND(Planning!$H73&lt;=V$7+4,Planning!$M73&gt;=V$7),IF(Planning!$G73=0,"◆",IF(Planning!$O73="Terminé","T",IF(Planning!$O73="En retard","R",IF(Planning!$J73="Oui","C","P")))),""))</f>
        <v/>
      </c>
      <c r="W73" s="34">
        <f>IF(OR(Planning!$C73="",Planning!$M73=""),"",IF(AND(Planning!$H73&lt;=W$7+4,Planning!$M73&gt;=W$7),IF(Planning!$G73=0,"◆",IF(Planning!$O73="Terminé","T",IF(Planning!$O73="En retard","R",IF(Planning!$J73="Oui","C","P")))),""))</f>
        <v/>
      </c>
      <c r="X73" s="34">
        <f>IF(OR(Planning!$C73="",Planning!$M73=""),"",IF(AND(Planning!$H73&lt;=X$7+4,Planning!$M73&gt;=X$7),IF(Planning!$G73=0,"◆",IF(Planning!$O73="Terminé","T",IF(Planning!$O73="En retard","R",IF(Planning!$J73="Oui","C","P")))),""))</f>
        <v/>
      </c>
      <c r="Y73" s="34">
        <f>IF(OR(Planning!$C73="",Planning!$M73=""),"",IF(AND(Planning!$H73&lt;=Y$7+4,Planning!$M73&gt;=Y$7),IF(Planning!$G73=0,"◆",IF(Planning!$O73="Terminé","T",IF(Planning!$O73="En retard","R",IF(Planning!$J73="Oui","C","P")))),""))</f>
        <v/>
      </c>
      <c r="Z73" s="34">
        <f>IF(OR(Planning!$C73="",Planning!$M73=""),"",IF(AND(Planning!$H73&lt;=Z$7+4,Planning!$M73&gt;=Z$7),IF(Planning!$G73=0,"◆",IF(Planning!$O73="Terminé","T",IF(Planning!$O73="En retard","R",IF(Planning!$J73="Oui","C","P")))),""))</f>
        <v/>
      </c>
      <c r="AA73" s="34">
        <f>IF(OR(Planning!$C73="",Planning!$M73=""),"",IF(AND(Planning!$H73&lt;=AA$7+4,Planning!$M73&gt;=AA$7),IF(Planning!$G73=0,"◆",IF(Planning!$O73="Terminé","T",IF(Planning!$O73="En retard","R",IF(Planning!$J73="Oui","C","P")))),""))</f>
        <v/>
      </c>
      <c r="AB73" s="34">
        <f>IF(OR(Planning!$C73="",Planning!$M73=""),"",IF(AND(Planning!$H73&lt;=AB$7+4,Planning!$M73&gt;=AB$7),IF(Planning!$G73=0,"◆",IF(Planning!$O73="Terminé","T",IF(Planning!$O73="En retard","R",IF(Planning!$J73="Oui","C","P")))),""))</f>
        <v/>
      </c>
      <c r="AC73" s="34">
        <f>IF(OR(Planning!$C73="",Planning!$M73=""),"",IF(AND(Planning!$H73&lt;=AC$7+4,Planning!$M73&gt;=AC$7),IF(Planning!$G73=0,"◆",IF(Planning!$O73="Terminé","T",IF(Planning!$O73="En retard","R",IF(Planning!$J73="Oui","C","P")))),""))</f>
        <v/>
      </c>
      <c r="AD73" s="34">
        <f>IF(OR(Planning!$C73="",Planning!$M73=""),"",IF(AND(Planning!$H73&lt;=AD$7+4,Planning!$M73&gt;=AD$7),IF(Planning!$G73=0,"◆",IF(Planning!$O73="Terminé","T",IF(Planning!$O73="En retard","R",IF(Planning!$J73="Oui","C","P")))),""))</f>
        <v/>
      </c>
      <c r="AE73" s="34">
        <f>IF(OR(Planning!$C73="",Planning!$M73=""),"",IF(AND(Planning!$H73&lt;=AE$7+4,Planning!$M73&gt;=AE$7),IF(Planning!$G73=0,"◆",IF(Planning!$O73="Terminé","T",IF(Planning!$O73="En retard","R",IF(Planning!$J73="Oui","C","P")))),""))</f>
        <v/>
      </c>
      <c r="AF73" s="34">
        <f>IF(OR(Planning!$C73="",Planning!$M73=""),"",IF(AND(Planning!$H73&lt;=AF$7+4,Planning!$M73&gt;=AF$7),IF(Planning!$G73=0,"◆",IF(Planning!$O73="Terminé","T",IF(Planning!$O73="En retard","R",IF(Planning!$J73="Oui","C","P")))),""))</f>
        <v/>
      </c>
      <c r="AG73" s="34">
        <f>IF(OR(Planning!$C73="",Planning!$M73=""),"",IF(AND(Planning!$H73&lt;=AG$7+4,Planning!$M73&gt;=AG$7),IF(Planning!$G73=0,"◆",IF(Planning!$O73="Terminé","T",IF(Planning!$O73="En retard","R",IF(Planning!$J73="Oui","C","P")))),""))</f>
        <v/>
      </c>
      <c r="AH73" s="34">
        <f>IF(OR(Planning!$C73="",Planning!$M73=""),"",IF(AND(Planning!$H73&lt;=AH$7+4,Planning!$M73&gt;=AH$7),IF(Planning!$G73=0,"◆",IF(Planning!$O73="Terminé","T",IF(Planning!$O73="En retard","R",IF(Planning!$J73="Oui","C","P")))),""))</f>
        <v/>
      </c>
      <c r="AI73" s="34">
        <f>IF(OR(Planning!$C73="",Planning!$M73=""),"",IF(AND(Planning!$H73&lt;=AI$7+4,Planning!$M73&gt;=AI$7),IF(Planning!$G73=0,"◆",IF(Planning!$O73="Terminé","T",IF(Planning!$O73="En retard","R",IF(Planning!$J73="Oui","C","P")))),""))</f>
        <v/>
      </c>
      <c r="AJ73" s="34">
        <f>IF(OR(Planning!$C73="",Planning!$M73=""),"",IF(AND(Planning!$H73&lt;=AJ$7+4,Planning!$M73&gt;=AJ$7),IF(Planning!$G73=0,"◆",IF(Planning!$O73="Terminé","T",IF(Planning!$O73="En retard","R",IF(Planning!$J73="Oui","C","P")))),""))</f>
        <v/>
      </c>
      <c r="AK73" s="34">
        <f>IF(OR(Planning!$C73="",Planning!$M73=""),"",IF(AND(Planning!$H73&lt;=AK$7+4,Planning!$M73&gt;=AK$7),IF(Planning!$G73=0,"◆",IF(Planning!$O73="Terminé","T",IF(Planning!$O73="En retard","R",IF(Planning!$J73="Oui","C","P")))),""))</f>
        <v/>
      </c>
      <c r="AL73" s="34">
        <f>IF(OR(Planning!$C73="",Planning!$M73=""),"",IF(AND(Planning!$H73&lt;=AL$7+4,Planning!$M73&gt;=AL$7),IF(Planning!$G73=0,"◆",IF(Planning!$O73="Terminé","T",IF(Planning!$O73="En retard","R",IF(Planning!$J73="Oui","C","P")))),""))</f>
        <v/>
      </c>
      <c r="AM73" s="34">
        <f>IF(OR(Planning!$C73="",Planning!$M73=""),"",IF(AND(Planning!$H73&lt;=AM$7+4,Planning!$M73&gt;=AM$7),IF(Planning!$G73=0,"◆",IF(Planning!$O73="Terminé","T",IF(Planning!$O73="En retard","R",IF(Planning!$J73="Oui","C","P")))),""))</f>
        <v/>
      </c>
      <c r="AN73" s="34">
        <f>IF(OR(Planning!$C73="",Planning!$M73=""),"",IF(AND(Planning!$H73&lt;=AN$7+4,Planning!$M73&gt;=AN$7),IF(Planning!$G73=0,"◆",IF(Planning!$O73="Terminé","T",IF(Planning!$O73="En retard","R",IF(Planning!$J73="Oui","C","P")))),""))</f>
        <v/>
      </c>
      <c r="AO73" s="34">
        <f>IF(OR(Planning!$C73="",Planning!$M73=""),"",IF(AND(Planning!$H73&lt;=AO$7+4,Planning!$M73&gt;=AO$7),IF(Planning!$G73=0,"◆",IF(Planning!$O73="Terminé","T",IF(Planning!$O73="En retard","R",IF(Planning!$J73="Oui","C","P")))),""))</f>
        <v/>
      </c>
      <c r="AP73" s="34">
        <f>IF(OR(Planning!$C73="",Planning!$M73=""),"",IF(AND(Planning!$H73&lt;=AP$7+4,Planning!$M73&gt;=AP$7),IF(Planning!$G73=0,"◆",IF(Planning!$O73="Terminé","T",IF(Planning!$O73="En retard","R",IF(Planning!$J73="Oui","C","P")))),""))</f>
        <v/>
      </c>
      <c r="AQ73" s="34">
        <f>IF(OR(Planning!$C73="",Planning!$M73=""),"",IF(AND(Planning!$H73&lt;=AQ$7+4,Planning!$M73&gt;=AQ$7),IF(Planning!$G73=0,"◆",IF(Planning!$O73="Terminé","T",IF(Planning!$O73="En retard","R",IF(Planning!$J73="Oui","C","P")))),""))</f>
        <v/>
      </c>
    </row>
    <row r="74">
      <c r="A74" s="33">
        <f>IF(Planning!$C74="","",Planning!A74)</f>
        <v/>
      </c>
      <c r="B74" s="33">
        <f>IF(Planning!$C74="","",Planning!C74)</f>
        <v/>
      </c>
      <c r="C74" s="33">
        <f>IF(Planning!$C74="","",Planning!D74)</f>
        <v/>
      </c>
      <c r="D74" s="34">
        <f>IF(OR(Planning!$C74="",Planning!$M74=""),"",IF(AND(Planning!$H74&lt;=D$7+4,Planning!$M74&gt;=D$7),IF(Planning!$G74=0,"◆",IF(Planning!$O74="Terminé","T",IF(Planning!$O74="En retard","R",IF(Planning!$J74="Oui","C","P")))),""))</f>
        <v/>
      </c>
      <c r="E74" s="34">
        <f>IF(OR(Planning!$C74="",Planning!$M74=""),"",IF(AND(Planning!$H74&lt;=E$7+4,Planning!$M74&gt;=E$7),IF(Planning!$G74=0,"◆",IF(Planning!$O74="Terminé","T",IF(Planning!$O74="En retard","R",IF(Planning!$J74="Oui","C","P")))),""))</f>
        <v/>
      </c>
      <c r="F74" s="34">
        <f>IF(OR(Planning!$C74="",Planning!$M74=""),"",IF(AND(Planning!$H74&lt;=F$7+4,Planning!$M74&gt;=F$7),IF(Planning!$G74=0,"◆",IF(Planning!$O74="Terminé","T",IF(Planning!$O74="En retard","R",IF(Planning!$J74="Oui","C","P")))),""))</f>
        <v/>
      </c>
      <c r="G74" s="34">
        <f>IF(OR(Planning!$C74="",Planning!$M74=""),"",IF(AND(Planning!$H74&lt;=G$7+4,Planning!$M74&gt;=G$7),IF(Planning!$G74=0,"◆",IF(Planning!$O74="Terminé","T",IF(Planning!$O74="En retard","R",IF(Planning!$J74="Oui","C","P")))),""))</f>
        <v/>
      </c>
      <c r="H74" s="34">
        <f>IF(OR(Planning!$C74="",Planning!$M74=""),"",IF(AND(Planning!$H74&lt;=H$7+4,Planning!$M74&gt;=H$7),IF(Planning!$G74=0,"◆",IF(Planning!$O74="Terminé","T",IF(Planning!$O74="En retard","R",IF(Planning!$J74="Oui","C","P")))),""))</f>
        <v/>
      </c>
      <c r="I74" s="34">
        <f>IF(OR(Planning!$C74="",Planning!$M74=""),"",IF(AND(Planning!$H74&lt;=I$7+4,Planning!$M74&gt;=I$7),IF(Planning!$G74=0,"◆",IF(Planning!$O74="Terminé","T",IF(Planning!$O74="En retard","R",IF(Planning!$J74="Oui","C","P")))),""))</f>
        <v/>
      </c>
      <c r="J74" s="34">
        <f>IF(OR(Planning!$C74="",Planning!$M74=""),"",IF(AND(Planning!$H74&lt;=J$7+4,Planning!$M74&gt;=J$7),IF(Planning!$G74=0,"◆",IF(Planning!$O74="Terminé","T",IF(Planning!$O74="En retard","R",IF(Planning!$J74="Oui","C","P")))),""))</f>
        <v/>
      </c>
      <c r="K74" s="34">
        <f>IF(OR(Planning!$C74="",Planning!$M74=""),"",IF(AND(Planning!$H74&lt;=K$7+4,Planning!$M74&gt;=K$7),IF(Planning!$G74=0,"◆",IF(Planning!$O74="Terminé","T",IF(Planning!$O74="En retard","R",IF(Planning!$J74="Oui","C","P")))),""))</f>
        <v/>
      </c>
      <c r="L74" s="34">
        <f>IF(OR(Planning!$C74="",Planning!$M74=""),"",IF(AND(Planning!$H74&lt;=L$7+4,Planning!$M74&gt;=L$7),IF(Planning!$G74=0,"◆",IF(Planning!$O74="Terminé","T",IF(Planning!$O74="En retard","R",IF(Planning!$J74="Oui","C","P")))),""))</f>
        <v/>
      </c>
      <c r="M74" s="34">
        <f>IF(OR(Planning!$C74="",Planning!$M74=""),"",IF(AND(Planning!$H74&lt;=M$7+4,Planning!$M74&gt;=M$7),IF(Planning!$G74=0,"◆",IF(Planning!$O74="Terminé","T",IF(Planning!$O74="En retard","R",IF(Planning!$J74="Oui","C","P")))),""))</f>
        <v/>
      </c>
      <c r="N74" s="34">
        <f>IF(OR(Planning!$C74="",Planning!$M74=""),"",IF(AND(Planning!$H74&lt;=N$7+4,Planning!$M74&gt;=N$7),IF(Planning!$G74=0,"◆",IF(Planning!$O74="Terminé","T",IF(Planning!$O74="En retard","R",IF(Planning!$J74="Oui","C","P")))),""))</f>
        <v/>
      </c>
      <c r="O74" s="34">
        <f>IF(OR(Planning!$C74="",Planning!$M74=""),"",IF(AND(Planning!$H74&lt;=O$7+4,Planning!$M74&gt;=O$7),IF(Planning!$G74=0,"◆",IF(Planning!$O74="Terminé","T",IF(Planning!$O74="En retard","R",IF(Planning!$J74="Oui","C","P")))),""))</f>
        <v/>
      </c>
      <c r="P74" s="34">
        <f>IF(OR(Planning!$C74="",Planning!$M74=""),"",IF(AND(Planning!$H74&lt;=P$7+4,Planning!$M74&gt;=P$7),IF(Planning!$G74=0,"◆",IF(Planning!$O74="Terminé","T",IF(Planning!$O74="En retard","R",IF(Planning!$J74="Oui","C","P")))),""))</f>
        <v/>
      </c>
      <c r="Q74" s="34">
        <f>IF(OR(Planning!$C74="",Planning!$M74=""),"",IF(AND(Planning!$H74&lt;=Q$7+4,Planning!$M74&gt;=Q$7),IF(Planning!$G74=0,"◆",IF(Planning!$O74="Terminé","T",IF(Planning!$O74="En retard","R",IF(Planning!$J74="Oui","C","P")))),""))</f>
        <v/>
      </c>
      <c r="R74" s="34">
        <f>IF(OR(Planning!$C74="",Planning!$M74=""),"",IF(AND(Planning!$H74&lt;=R$7+4,Planning!$M74&gt;=R$7),IF(Planning!$G74=0,"◆",IF(Planning!$O74="Terminé","T",IF(Planning!$O74="En retard","R",IF(Planning!$J74="Oui","C","P")))),""))</f>
        <v/>
      </c>
      <c r="S74" s="34">
        <f>IF(OR(Planning!$C74="",Planning!$M74=""),"",IF(AND(Planning!$H74&lt;=S$7+4,Planning!$M74&gt;=S$7),IF(Planning!$G74=0,"◆",IF(Planning!$O74="Terminé","T",IF(Planning!$O74="En retard","R",IF(Planning!$J74="Oui","C","P")))),""))</f>
        <v/>
      </c>
      <c r="T74" s="34">
        <f>IF(OR(Planning!$C74="",Planning!$M74=""),"",IF(AND(Planning!$H74&lt;=T$7+4,Planning!$M74&gt;=T$7),IF(Planning!$G74=0,"◆",IF(Planning!$O74="Terminé","T",IF(Planning!$O74="En retard","R",IF(Planning!$J74="Oui","C","P")))),""))</f>
        <v/>
      </c>
      <c r="U74" s="34">
        <f>IF(OR(Planning!$C74="",Planning!$M74=""),"",IF(AND(Planning!$H74&lt;=U$7+4,Planning!$M74&gt;=U$7),IF(Planning!$G74=0,"◆",IF(Planning!$O74="Terminé","T",IF(Planning!$O74="En retard","R",IF(Planning!$J74="Oui","C","P")))),""))</f>
        <v/>
      </c>
      <c r="V74" s="34">
        <f>IF(OR(Planning!$C74="",Planning!$M74=""),"",IF(AND(Planning!$H74&lt;=V$7+4,Planning!$M74&gt;=V$7),IF(Planning!$G74=0,"◆",IF(Planning!$O74="Terminé","T",IF(Planning!$O74="En retard","R",IF(Planning!$J74="Oui","C","P")))),""))</f>
        <v/>
      </c>
      <c r="W74" s="34">
        <f>IF(OR(Planning!$C74="",Planning!$M74=""),"",IF(AND(Planning!$H74&lt;=W$7+4,Planning!$M74&gt;=W$7),IF(Planning!$G74=0,"◆",IF(Planning!$O74="Terminé","T",IF(Planning!$O74="En retard","R",IF(Planning!$J74="Oui","C","P")))),""))</f>
        <v/>
      </c>
      <c r="X74" s="34">
        <f>IF(OR(Planning!$C74="",Planning!$M74=""),"",IF(AND(Planning!$H74&lt;=X$7+4,Planning!$M74&gt;=X$7),IF(Planning!$G74=0,"◆",IF(Planning!$O74="Terminé","T",IF(Planning!$O74="En retard","R",IF(Planning!$J74="Oui","C","P")))),""))</f>
        <v/>
      </c>
      <c r="Y74" s="34">
        <f>IF(OR(Planning!$C74="",Planning!$M74=""),"",IF(AND(Planning!$H74&lt;=Y$7+4,Planning!$M74&gt;=Y$7),IF(Planning!$G74=0,"◆",IF(Planning!$O74="Terminé","T",IF(Planning!$O74="En retard","R",IF(Planning!$J74="Oui","C","P")))),""))</f>
        <v/>
      </c>
      <c r="Z74" s="34">
        <f>IF(OR(Planning!$C74="",Planning!$M74=""),"",IF(AND(Planning!$H74&lt;=Z$7+4,Planning!$M74&gt;=Z$7),IF(Planning!$G74=0,"◆",IF(Planning!$O74="Terminé","T",IF(Planning!$O74="En retard","R",IF(Planning!$J74="Oui","C","P")))),""))</f>
        <v/>
      </c>
      <c r="AA74" s="34">
        <f>IF(OR(Planning!$C74="",Planning!$M74=""),"",IF(AND(Planning!$H74&lt;=AA$7+4,Planning!$M74&gt;=AA$7),IF(Planning!$G74=0,"◆",IF(Planning!$O74="Terminé","T",IF(Planning!$O74="En retard","R",IF(Planning!$J74="Oui","C","P")))),""))</f>
        <v/>
      </c>
      <c r="AB74" s="34">
        <f>IF(OR(Planning!$C74="",Planning!$M74=""),"",IF(AND(Planning!$H74&lt;=AB$7+4,Planning!$M74&gt;=AB$7),IF(Planning!$G74=0,"◆",IF(Planning!$O74="Terminé","T",IF(Planning!$O74="En retard","R",IF(Planning!$J74="Oui","C","P")))),""))</f>
        <v/>
      </c>
      <c r="AC74" s="34">
        <f>IF(OR(Planning!$C74="",Planning!$M74=""),"",IF(AND(Planning!$H74&lt;=AC$7+4,Planning!$M74&gt;=AC$7),IF(Planning!$G74=0,"◆",IF(Planning!$O74="Terminé","T",IF(Planning!$O74="En retard","R",IF(Planning!$J74="Oui","C","P")))),""))</f>
        <v/>
      </c>
      <c r="AD74" s="34">
        <f>IF(OR(Planning!$C74="",Planning!$M74=""),"",IF(AND(Planning!$H74&lt;=AD$7+4,Planning!$M74&gt;=AD$7),IF(Planning!$G74=0,"◆",IF(Planning!$O74="Terminé","T",IF(Planning!$O74="En retard","R",IF(Planning!$J74="Oui","C","P")))),""))</f>
        <v/>
      </c>
      <c r="AE74" s="34">
        <f>IF(OR(Planning!$C74="",Planning!$M74=""),"",IF(AND(Planning!$H74&lt;=AE$7+4,Planning!$M74&gt;=AE$7),IF(Planning!$G74=0,"◆",IF(Planning!$O74="Terminé","T",IF(Planning!$O74="En retard","R",IF(Planning!$J74="Oui","C","P")))),""))</f>
        <v/>
      </c>
      <c r="AF74" s="34">
        <f>IF(OR(Planning!$C74="",Planning!$M74=""),"",IF(AND(Planning!$H74&lt;=AF$7+4,Planning!$M74&gt;=AF$7),IF(Planning!$G74=0,"◆",IF(Planning!$O74="Terminé","T",IF(Planning!$O74="En retard","R",IF(Planning!$J74="Oui","C","P")))),""))</f>
        <v/>
      </c>
      <c r="AG74" s="34">
        <f>IF(OR(Planning!$C74="",Planning!$M74=""),"",IF(AND(Planning!$H74&lt;=AG$7+4,Planning!$M74&gt;=AG$7),IF(Planning!$G74=0,"◆",IF(Planning!$O74="Terminé","T",IF(Planning!$O74="En retard","R",IF(Planning!$J74="Oui","C","P")))),""))</f>
        <v/>
      </c>
      <c r="AH74" s="34">
        <f>IF(OR(Planning!$C74="",Planning!$M74=""),"",IF(AND(Planning!$H74&lt;=AH$7+4,Planning!$M74&gt;=AH$7),IF(Planning!$G74=0,"◆",IF(Planning!$O74="Terminé","T",IF(Planning!$O74="En retard","R",IF(Planning!$J74="Oui","C","P")))),""))</f>
        <v/>
      </c>
      <c r="AI74" s="34">
        <f>IF(OR(Planning!$C74="",Planning!$M74=""),"",IF(AND(Planning!$H74&lt;=AI$7+4,Planning!$M74&gt;=AI$7),IF(Planning!$G74=0,"◆",IF(Planning!$O74="Terminé","T",IF(Planning!$O74="En retard","R",IF(Planning!$J74="Oui","C","P")))),""))</f>
        <v/>
      </c>
      <c r="AJ74" s="34">
        <f>IF(OR(Planning!$C74="",Planning!$M74=""),"",IF(AND(Planning!$H74&lt;=AJ$7+4,Planning!$M74&gt;=AJ$7),IF(Planning!$G74=0,"◆",IF(Planning!$O74="Terminé","T",IF(Planning!$O74="En retard","R",IF(Planning!$J74="Oui","C","P")))),""))</f>
        <v/>
      </c>
      <c r="AK74" s="34">
        <f>IF(OR(Planning!$C74="",Planning!$M74=""),"",IF(AND(Planning!$H74&lt;=AK$7+4,Planning!$M74&gt;=AK$7),IF(Planning!$G74=0,"◆",IF(Planning!$O74="Terminé","T",IF(Planning!$O74="En retard","R",IF(Planning!$J74="Oui","C","P")))),""))</f>
        <v/>
      </c>
      <c r="AL74" s="34">
        <f>IF(OR(Planning!$C74="",Planning!$M74=""),"",IF(AND(Planning!$H74&lt;=AL$7+4,Planning!$M74&gt;=AL$7),IF(Planning!$G74=0,"◆",IF(Planning!$O74="Terminé","T",IF(Planning!$O74="En retard","R",IF(Planning!$J74="Oui","C","P")))),""))</f>
        <v/>
      </c>
      <c r="AM74" s="34">
        <f>IF(OR(Planning!$C74="",Planning!$M74=""),"",IF(AND(Planning!$H74&lt;=AM$7+4,Planning!$M74&gt;=AM$7),IF(Planning!$G74=0,"◆",IF(Planning!$O74="Terminé","T",IF(Planning!$O74="En retard","R",IF(Planning!$J74="Oui","C","P")))),""))</f>
        <v/>
      </c>
      <c r="AN74" s="34">
        <f>IF(OR(Planning!$C74="",Planning!$M74=""),"",IF(AND(Planning!$H74&lt;=AN$7+4,Planning!$M74&gt;=AN$7),IF(Planning!$G74=0,"◆",IF(Planning!$O74="Terminé","T",IF(Planning!$O74="En retard","R",IF(Planning!$J74="Oui","C","P")))),""))</f>
        <v/>
      </c>
      <c r="AO74" s="34">
        <f>IF(OR(Planning!$C74="",Planning!$M74=""),"",IF(AND(Planning!$H74&lt;=AO$7+4,Planning!$M74&gt;=AO$7),IF(Planning!$G74=0,"◆",IF(Planning!$O74="Terminé","T",IF(Planning!$O74="En retard","R",IF(Planning!$J74="Oui","C","P")))),""))</f>
        <v/>
      </c>
      <c r="AP74" s="34">
        <f>IF(OR(Planning!$C74="",Planning!$M74=""),"",IF(AND(Planning!$H74&lt;=AP$7+4,Planning!$M74&gt;=AP$7),IF(Planning!$G74=0,"◆",IF(Planning!$O74="Terminé","T",IF(Planning!$O74="En retard","R",IF(Planning!$J74="Oui","C","P")))),""))</f>
        <v/>
      </c>
      <c r="AQ74" s="34">
        <f>IF(OR(Planning!$C74="",Planning!$M74=""),"",IF(AND(Planning!$H74&lt;=AQ$7+4,Planning!$M74&gt;=AQ$7),IF(Planning!$G74=0,"◆",IF(Planning!$O74="Terminé","T",IF(Planning!$O74="En retard","R",IF(Planning!$J74="Oui","C","P")))),""))</f>
        <v/>
      </c>
    </row>
    <row r="75">
      <c r="A75" s="33">
        <f>IF(Planning!$C75="","",Planning!A75)</f>
        <v/>
      </c>
      <c r="B75" s="33">
        <f>IF(Planning!$C75="","",Planning!C75)</f>
        <v/>
      </c>
      <c r="C75" s="33">
        <f>IF(Planning!$C75="","",Planning!D75)</f>
        <v/>
      </c>
      <c r="D75" s="34">
        <f>IF(OR(Planning!$C75="",Planning!$M75=""),"",IF(AND(Planning!$H75&lt;=D$7+4,Planning!$M75&gt;=D$7),IF(Planning!$G75=0,"◆",IF(Planning!$O75="Terminé","T",IF(Planning!$O75="En retard","R",IF(Planning!$J75="Oui","C","P")))),""))</f>
        <v/>
      </c>
      <c r="E75" s="34">
        <f>IF(OR(Planning!$C75="",Planning!$M75=""),"",IF(AND(Planning!$H75&lt;=E$7+4,Planning!$M75&gt;=E$7),IF(Planning!$G75=0,"◆",IF(Planning!$O75="Terminé","T",IF(Planning!$O75="En retard","R",IF(Planning!$J75="Oui","C","P")))),""))</f>
        <v/>
      </c>
      <c r="F75" s="34">
        <f>IF(OR(Planning!$C75="",Planning!$M75=""),"",IF(AND(Planning!$H75&lt;=F$7+4,Planning!$M75&gt;=F$7),IF(Planning!$G75=0,"◆",IF(Planning!$O75="Terminé","T",IF(Planning!$O75="En retard","R",IF(Planning!$J75="Oui","C","P")))),""))</f>
        <v/>
      </c>
      <c r="G75" s="34">
        <f>IF(OR(Planning!$C75="",Planning!$M75=""),"",IF(AND(Planning!$H75&lt;=G$7+4,Planning!$M75&gt;=G$7),IF(Planning!$G75=0,"◆",IF(Planning!$O75="Terminé","T",IF(Planning!$O75="En retard","R",IF(Planning!$J75="Oui","C","P")))),""))</f>
        <v/>
      </c>
      <c r="H75" s="34">
        <f>IF(OR(Planning!$C75="",Planning!$M75=""),"",IF(AND(Planning!$H75&lt;=H$7+4,Planning!$M75&gt;=H$7),IF(Planning!$G75=0,"◆",IF(Planning!$O75="Terminé","T",IF(Planning!$O75="En retard","R",IF(Planning!$J75="Oui","C","P")))),""))</f>
        <v/>
      </c>
      <c r="I75" s="34">
        <f>IF(OR(Planning!$C75="",Planning!$M75=""),"",IF(AND(Planning!$H75&lt;=I$7+4,Planning!$M75&gt;=I$7),IF(Planning!$G75=0,"◆",IF(Planning!$O75="Terminé","T",IF(Planning!$O75="En retard","R",IF(Planning!$J75="Oui","C","P")))),""))</f>
        <v/>
      </c>
      <c r="J75" s="34">
        <f>IF(OR(Planning!$C75="",Planning!$M75=""),"",IF(AND(Planning!$H75&lt;=J$7+4,Planning!$M75&gt;=J$7),IF(Planning!$G75=0,"◆",IF(Planning!$O75="Terminé","T",IF(Planning!$O75="En retard","R",IF(Planning!$J75="Oui","C","P")))),""))</f>
        <v/>
      </c>
      <c r="K75" s="34">
        <f>IF(OR(Planning!$C75="",Planning!$M75=""),"",IF(AND(Planning!$H75&lt;=K$7+4,Planning!$M75&gt;=K$7),IF(Planning!$G75=0,"◆",IF(Planning!$O75="Terminé","T",IF(Planning!$O75="En retard","R",IF(Planning!$J75="Oui","C","P")))),""))</f>
        <v/>
      </c>
      <c r="L75" s="34">
        <f>IF(OR(Planning!$C75="",Planning!$M75=""),"",IF(AND(Planning!$H75&lt;=L$7+4,Planning!$M75&gt;=L$7),IF(Planning!$G75=0,"◆",IF(Planning!$O75="Terminé","T",IF(Planning!$O75="En retard","R",IF(Planning!$J75="Oui","C","P")))),""))</f>
        <v/>
      </c>
      <c r="M75" s="34">
        <f>IF(OR(Planning!$C75="",Planning!$M75=""),"",IF(AND(Planning!$H75&lt;=M$7+4,Planning!$M75&gt;=M$7),IF(Planning!$G75=0,"◆",IF(Planning!$O75="Terminé","T",IF(Planning!$O75="En retard","R",IF(Planning!$J75="Oui","C","P")))),""))</f>
        <v/>
      </c>
      <c r="N75" s="34">
        <f>IF(OR(Planning!$C75="",Planning!$M75=""),"",IF(AND(Planning!$H75&lt;=N$7+4,Planning!$M75&gt;=N$7),IF(Planning!$G75=0,"◆",IF(Planning!$O75="Terminé","T",IF(Planning!$O75="En retard","R",IF(Planning!$J75="Oui","C","P")))),""))</f>
        <v/>
      </c>
      <c r="O75" s="34">
        <f>IF(OR(Planning!$C75="",Planning!$M75=""),"",IF(AND(Planning!$H75&lt;=O$7+4,Planning!$M75&gt;=O$7),IF(Planning!$G75=0,"◆",IF(Planning!$O75="Terminé","T",IF(Planning!$O75="En retard","R",IF(Planning!$J75="Oui","C","P")))),""))</f>
        <v/>
      </c>
      <c r="P75" s="34">
        <f>IF(OR(Planning!$C75="",Planning!$M75=""),"",IF(AND(Planning!$H75&lt;=P$7+4,Planning!$M75&gt;=P$7),IF(Planning!$G75=0,"◆",IF(Planning!$O75="Terminé","T",IF(Planning!$O75="En retard","R",IF(Planning!$J75="Oui","C","P")))),""))</f>
        <v/>
      </c>
      <c r="Q75" s="34">
        <f>IF(OR(Planning!$C75="",Planning!$M75=""),"",IF(AND(Planning!$H75&lt;=Q$7+4,Planning!$M75&gt;=Q$7),IF(Planning!$G75=0,"◆",IF(Planning!$O75="Terminé","T",IF(Planning!$O75="En retard","R",IF(Planning!$J75="Oui","C","P")))),""))</f>
        <v/>
      </c>
      <c r="R75" s="34">
        <f>IF(OR(Planning!$C75="",Planning!$M75=""),"",IF(AND(Planning!$H75&lt;=R$7+4,Planning!$M75&gt;=R$7),IF(Planning!$G75=0,"◆",IF(Planning!$O75="Terminé","T",IF(Planning!$O75="En retard","R",IF(Planning!$J75="Oui","C","P")))),""))</f>
        <v/>
      </c>
      <c r="S75" s="34">
        <f>IF(OR(Planning!$C75="",Planning!$M75=""),"",IF(AND(Planning!$H75&lt;=S$7+4,Planning!$M75&gt;=S$7),IF(Planning!$G75=0,"◆",IF(Planning!$O75="Terminé","T",IF(Planning!$O75="En retard","R",IF(Planning!$J75="Oui","C","P")))),""))</f>
        <v/>
      </c>
      <c r="T75" s="34">
        <f>IF(OR(Planning!$C75="",Planning!$M75=""),"",IF(AND(Planning!$H75&lt;=T$7+4,Planning!$M75&gt;=T$7),IF(Planning!$G75=0,"◆",IF(Planning!$O75="Terminé","T",IF(Planning!$O75="En retard","R",IF(Planning!$J75="Oui","C","P")))),""))</f>
        <v/>
      </c>
      <c r="U75" s="34">
        <f>IF(OR(Planning!$C75="",Planning!$M75=""),"",IF(AND(Planning!$H75&lt;=U$7+4,Planning!$M75&gt;=U$7),IF(Planning!$G75=0,"◆",IF(Planning!$O75="Terminé","T",IF(Planning!$O75="En retard","R",IF(Planning!$J75="Oui","C","P")))),""))</f>
        <v/>
      </c>
      <c r="V75" s="34">
        <f>IF(OR(Planning!$C75="",Planning!$M75=""),"",IF(AND(Planning!$H75&lt;=V$7+4,Planning!$M75&gt;=V$7),IF(Planning!$G75=0,"◆",IF(Planning!$O75="Terminé","T",IF(Planning!$O75="En retard","R",IF(Planning!$J75="Oui","C","P")))),""))</f>
        <v/>
      </c>
      <c r="W75" s="34">
        <f>IF(OR(Planning!$C75="",Planning!$M75=""),"",IF(AND(Planning!$H75&lt;=W$7+4,Planning!$M75&gt;=W$7),IF(Planning!$G75=0,"◆",IF(Planning!$O75="Terminé","T",IF(Planning!$O75="En retard","R",IF(Planning!$J75="Oui","C","P")))),""))</f>
        <v/>
      </c>
      <c r="X75" s="34">
        <f>IF(OR(Planning!$C75="",Planning!$M75=""),"",IF(AND(Planning!$H75&lt;=X$7+4,Planning!$M75&gt;=X$7),IF(Planning!$G75=0,"◆",IF(Planning!$O75="Terminé","T",IF(Planning!$O75="En retard","R",IF(Planning!$J75="Oui","C","P")))),""))</f>
        <v/>
      </c>
      <c r="Y75" s="34">
        <f>IF(OR(Planning!$C75="",Planning!$M75=""),"",IF(AND(Planning!$H75&lt;=Y$7+4,Planning!$M75&gt;=Y$7),IF(Planning!$G75=0,"◆",IF(Planning!$O75="Terminé","T",IF(Planning!$O75="En retard","R",IF(Planning!$J75="Oui","C","P")))),""))</f>
        <v/>
      </c>
      <c r="Z75" s="34">
        <f>IF(OR(Planning!$C75="",Planning!$M75=""),"",IF(AND(Planning!$H75&lt;=Z$7+4,Planning!$M75&gt;=Z$7),IF(Planning!$G75=0,"◆",IF(Planning!$O75="Terminé","T",IF(Planning!$O75="En retard","R",IF(Planning!$J75="Oui","C","P")))),""))</f>
        <v/>
      </c>
      <c r="AA75" s="34">
        <f>IF(OR(Planning!$C75="",Planning!$M75=""),"",IF(AND(Planning!$H75&lt;=AA$7+4,Planning!$M75&gt;=AA$7),IF(Planning!$G75=0,"◆",IF(Planning!$O75="Terminé","T",IF(Planning!$O75="En retard","R",IF(Planning!$J75="Oui","C","P")))),""))</f>
        <v/>
      </c>
      <c r="AB75" s="34">
        <f>IF(OR(Planning!$C75="",Planning!$M75=""),"",IF(AND(Planning!$H75&lt;=AB$7+4,Planning!$M75&gt;=AB$7),IF(Planning!$G75=0,"◆",IF(Planning!$O75="Terminé","T",IF(Planning!$O75="En retard","R",IF(Planning!$J75="Oui","C","P")))),""))</f>
        <v/>
      </c>
      <c r="AC75" s="34">
        <f>IF(OR(Planning!$C75="",Planning!$M75=""),"",IF(AND(Planning!$H75&lt;=AC$7+4,Planning!$M75&gt;=AC$7),IF(Planning!$G75=0,"◆",IF(Planning!$O75="Terminé","T",IF(Planning!$O75="En retard","R",IF(Planning!$J75="Oui","C","P")))),""))</f>
        <v/>
      </c>
      <c r="AD75" s="34">
        <f>IF(OR(Planning!$C75="",Planning!$M75=""),"",IF(AND(Planning!$H75&lt;=AD$7+4,Planning!$M75&gt;=AD$7),IF(Planning!$G75=0,"◆",IF(Planning!$O75="Terminé","T",IF(Planning!$O75="En retard","R",IF(Planning!$J75="Oui","C","P")))),""))</f>
        <v/>
      </c>
      <c r="AE75" s="34">
        <f>IF(OR(Planning!$C75="",Planning!$M75=""),"",IF(AND(Planning!$H75&lt;=AE$7+4,Planning!$M75&gt;=AE$7),IF(Planning!$G75=0,"◆",IF(Planning!$O75="Terminé","T",IF(Planning!$O75="En retard","R",IF(Planning!$J75="Oui","C","P")))),""))</f>
        <v/>
      </c>
      <c r="AF75" s="34">
        <f>IF(OR(Planning!$C75="",Planning!$M75=""),"",IF(AND(Planning!$H75&lt;=AF$7+4,Planning!$M75&gt;=AF$7),IF(Planning!$G75=0,"◆",IF(Planning!$O75="Terminé","T",IF(Planning!$O75="En retard","R",IF(Planning!$J75="Oui","C","P")))),""))</f>
        <v/>
      </c>
      <c r="AG75" s="34">
        <f>IF(OR(Planning!$C75="",Planning!$M75=""),"",IF(AND(Planning!$H75&lt;=AG$7+4,Planning!$M75&gt;=AG$7),IF(Planning!$G75=0,"◆",IF(Planning!$O75="Terminé","T",IF(Planning!$O75="En retard","R",IF(Planning!$J75="Oui","C","P")))),""))</f>
        <v/>
      </c>
      <c r="AH75" s="34">
        <f>IF(OR(Planning!$C75="",Planning!$M75=""),"",IF(AND(Planning!$H75&lt;=AH$7+4,Planning!$M75&gt;=AH$7),IF(Planning!$G75=0,"◆",IF(Planning!$O75="Terminé","T",IF(Planning!$O75="En retard","R",IF(Planning!$J75="Oui","C","P")))),""))</f>
        <v/>
      </c>
      <c r="AI75" s="34">
        <f>IF(OR(Planning!$C75="",Planning!$M75=""),"",IF(AND(Planning!$H75&lt;=AI$7+4,Planning!$M75&gt;=AI$7),IF(Planning!$G75=0,"◆",IF(Planning!$O75="Terminé","T",IF(Planning!$O75="En retard","R",IF(Planning!$J75="Oui","C","P")))),""))</f>
        <v/>
      </c>
      <c r="AJ75" s="34">
        <f>IF(OR(Planning!$C75="",Planning!$M75=""),"",IF(AND(Planning!$H75&lt;=AJ$7+4,Planning!$M75&gt;=AJ$7),IF(Planning!$G75=0,"◆",IF(Planning!$O75="Terminé","T",IF(Planning!$O75="En retard","R",IF(Planning!$J75="Oui","C","P")))),""))</f>
        <v/>
      </c>
      <c r="AK75" s="34">
        <f>IF(OR(Planning!$C75="",Planning!$M75=""),"",IF(AND(Planning!$H75&lt;=AK$7+4,Planning!$M75&gt;=AK$7),IF(Planning!$G75=0,"◆",IF(Planning!$O75="Terminé","T",IF(Planning!$O75="En retard","R",IF(Planning!$J75="Oui","C","P")))),""))</f>
        <v/>
      </c>
      <c r="AL75" s="34">
        <f>IF(OR(Planning!$C75="",Planning!$M75=""),"",IF(AND(Planning!$H75&lt;=AL$7+4,Planning!$M75&gt;=AL$7),IF(Planning!$G75=0,"◆",IF(Planning!$O75="Terminé","T",IF(Planning!$O75="En retard","R",IF(Planning!$J75="Oui","C","P")))),""))</f>
        <v/>
      </c>
      <c r="AM75" s="34">
        <f>IF(OR(Planning!$C75="",Planning!$M75=""),"",IF(AND(Planning!$H75&lt;=AM$7+4,Planning!$M75&gt;=AM$7),IF(Planning!$G75=0,"◆",IF(Planning!$O75="Terminé","T",IF(Planning!$O75="En retard","R",IF(Planning!$J75="Oui","C","P")))),""))</f>
        <v/>
      </c>
      <c r="AN75" s="34">
        <f>IF(OR(Planning!$C75="",Planning!$M75=""),"",IF(AND(Planning!$H75&lt;=AN$7+4,Planning!$M75&gt;=AN$7),IF(Planning!$G75=0,"◆",IF(Planning!$O75="Terminé","T",IF(Planning!$O75="En retard","R",IF(Planning!$J75="Oui","C","P")))),""))</f>
        <v/>
      </c>
      <c r="AO75" s="34">
        <f>IF(OR(Planning!$C75="",Planning!$M75=""),"",IF(AND(Planning!$H75&lt;=AO$7+4,Planning!$M75&gt;=AO$7),IF(Planning!$G75=0,"◆",IF(Planning!$O75="Terminé","T",IF(Planning!$O75="En retard","R",IF(Planning!$J75="Oui","C","P")))),""))</f>
        <v/>
      </c>
      <c r="AP75" s="34">
        <f>IF(OR(Planning!$C75="",Planning!$M75=""),"",IF(AND(Planning!$H75&lt;=AP$7+4,Planning!$M75&gt;=AP$7),IF(Planning!$G75=0,"◆",IF(Planning!$O75="Terminé","T",IF(Planning!$O75="En retard","R",IF(Planning!$J75="Oui","C","P")))),""))</f>
        <v/>
      </c>
      <c r="AQ75" s="34">
        <f>IF(OR(Planning!$C75="",Planning!$M75=""),"",IF(AND(Planning!$H75&lt;=AQ$7+4,Planning!$M75&gt;=AQ$7),IF(Planning!$G75=0,"◆",IF(Planning!$O75="Terminé","T",IF(Planning!$O75="En retard","R",IF(Planning!$J75="Oui","C","P")))),""))</f>
        <v/>
      </c>
    </row>
    <row r="76">
      <c r="A76" s="33">
        <f>IF(Planning!$C76="","",Planning!A76)</f>
        <v/>
      </c>
      <c r="B76" s="33">
        <f>IF(Planning!$C76="","",Planning!C76)</f>
        <v/>
      </c>
      <c r="C76" s="33">
        <f>IF(Planning!$C76="","",Planning!D76)</f>
        <v/>
      </c>
      <c r="D76" s="34">
        <f>IF(OR(Planning!$C76="",Planning!$M76=""),"",IF(AND(Planning!$H76&lt;=D$7+4,Planning!$M76&gt;=D$7),IF(Planning!$G76=0,"◆",IF(Planning!$O76="Terminé","T",IF(Planning!$O76="En retard","R",IF(Planning!$J76="Oui","C","P")))),""))</f>
        <v/>
      </c>
      <c r="E76" s="34">
        <f>IF(OR(Planning!$C76="",Planning!$M76=""),"",IF(AND(Planning!$H76&lt;=E$7+4,Planning!$M76&gt;=E$7),IF(Planning!$G76=0,"◆",IF(Planning!$O76="Terminé","T",IF(Planning!$O76="En retard","R",IF(Planning!$J76="Oui","C","P")))),""))</f>
        <v/>
      </c>
      <c r="F76" s="34">
        <f>IF(OR(Planning!$C76="",Planning!$M76=""),"",IF(AND(Planning!$H76&lt;=F$7+4,Planning!$M76&gt;=F$7),IF(Planning!$G76=0,"◆",IF(Planning!$O76="Terminé","T",IF(Planning!$O76="En retard","R",IF(Planning!$J76="Oui","C","P")))),""))</f>
        <v/>
      </c>
      <c r="G76" s="34">
        <f>IF(OR(Planning!$C76="",Planning!$M76=""),"",IF(AND(Planning!$H76&lt;=G$7+4,Planning!$M76&gt;=G$7),IF(Planning!$G76=0,"◆",IF(Planning!$O76="Terminé","T",IF(Planning!$O76="En retard","R",IF(Planning!$J76="Oui","C","P")))),""))</f>
        <v/>
      </c>
      <c r="H76" s="34">
        <f>IF(OR(Planning!$C76="",Planning!$M76=""),"",IF(AND(Planning!$H76&lt;=H$7+4,Planning!$M76&gt;=H$7),IF(Planning!$G76=0,"◆",IF(Planning!$O76="Terminé","T",IF(Planning!$O76="En retard","R",IF(Planning!$J76="Oui","C","P")))),""))</f>
        <v/>
      </c>
      <c r="I76" s="34">
        <f>IF(OR(Planning!$C76="",Planning!$M76=""),"",IF(AND(Planning!$H76&lt;=I$7+4,Planning!$M76&gt;=I$7),IF(Planning!$G76=0,"◆",IF(Planning!$O76="Terminé","T",IF(Planning!$O76="En retard","R",IF(Planning!$J76="Oui","C","P")))),""))</f>
        <v/>
      </c>
      <c r="J76" s="34">
        <f>IF(OR(Planning!$C76="",Planning!$M76=""),"",IF(AND(Planning!$H76&lt;=J$7+4,Planning!$M76&gt;=J$7),IF(Planning!$G76=0,"◆",IF(Planning!$O76="Terminé","T",IF(Planning!$O76="En retard","R",IF(Planning!$J76="Oui","C","P")))),""))</f>
        <v/>
      </c>
      <c r="K76" s="34">
        <f>IF(OR(Planning!$C76="",Planning!$M76=""),"",IF(AND(Planning!$H76&lt;=K$7+4,Planning!$M76&gt;=K$7),IF(Planning!$G76=0,"◆",IF(Planning!$O76="Terminé","T",IF(Planning!$O76="En retard","R",IF(Planning!$J76="Oui","C","P")))),""))</f>
        <v/>
      </c>
      <c r="L76" s="34">
        <f>IF(OR(Planning!$C76="",Planning!$M76=""),"",IF(AND(Planning!$H76&lt;=L$7+4,Planning!$M76&gt;=L$7),IF(Planning!$G76=0,"◆",IF(Planning!$O76="Terminé","T",IF(Planning!$O76="En retard","R",IF(Planning!$J76="Oui","C","P")))),""))</f>
        <v/>
      </c>
      <c r="M76" s="34">
        <f>IF(OR(Planning!$C76="",Planning!$M76=""),"",IF(AND(Planning!$H76&lt;=M$7+4,Planning!$M76&gt;=M$7),IF(Planning!$G76=0,"◆",IF(Planning!$O76="Terminé","T",IF(Planning!$O76="En retard","R",IF(Planning!$J76="Oui","C","P")))),""))</f>
        <v/>
      </c>
      <c r="N76" s="34">
        <f>IF(OR(Planning!$C76="",Planning!$M76=""),"",IF(AND(Planning!$H76&lt;=N$7+4,Planning!$M76&gt;=N$7),IF(Planning!$G76=0,"◆",IF(Planning!$O76="Terminé","T",IF(Planning!$O76="En retard","R",IF(Planning!$J76="Oui","C","P")))),""))</f>
        <v/>
      </c>
      <c r="O76" s="34">
        <f>IF(OR(Planning!$C76="",Planning!$M76=""),"",IF(AND(Planning!$H76&lt;=O$7+4,Planning!$M76&gt;=O$7),IF(Planning!$G76=0,"◆",IF(Planning!$O76="Terminé","T",IF(Planning!$O76="En retard","R",IF(Planning!$J76="Oui","C","P")))),""))</f>
        <v/>
      </c>
      <c r="P76" s="34">
        <f>IF(OR(Planning!$C76="",Planning!$M76=""),"",IF(AND(Planning!$H76&lt;=P$7+4,Planning!$M76&gt;=P$7),IF(Planning!$G76=0,"◆",IF(Planning!$O76="Terminé","T",IF(Planning!$O76="En retard","R",IF(Planning!$J76="Oui","C","P")))),""))</f>
        <v/>
      </c>
      <c r="Q76" s="34">
        <f>IF(OR(Planning!$C76="",Planning!$M76=""),"",IF(AND(Planning!$H76&lt;=Q$7+4,Planning!$M76&gt;=Q$7),IF(Planning!$G76=0,"◆",IF(Planning!$O76="Terminé","T",IF(Planning!$O76="En retard","R",IF(Planning!$J76="Oui","C","P")))),""))</f>
        <v/>
      </c>
      <c r="R76" s="34">
        <f>IF(OR(Planning!$C76="",Planning!$M76=""),"",IF(AND(Planning!$H76&lt;=R$7+4,Planning!$M76&gt;=R$7),IF(Planning!$G76=0,"◆",IF(Planning!$O76="Terminé","T",IF(Planning!$O76="En retard","R",IF(Planning!$J76="Oui","C","P")))),""))</f>
        <v/>
      </c>
      <c r="S76" s="34">
        <f>IF(OR(Planning!$C76="",Planning!$M76=""),"",IF(AND(Planning!$H76&lt;=S$7+4,Planning!$M76&gt;=S$7),IF(Planning!$G76=0,"◆",IF(Planning!$O76="Terminé","T",IF(Planning!$O76="En retard","R",IF(Planning!$J76="Oui","C","P")))),""))</f>
        <v/>
      </c>
      <c r="T76" s="34">
        <f>IF(OR(Planning!$C76="",Planning!$M76=""),"",IF(AND(Planning!$H76&lt;=T$7+4,Planning!$M76&gt;=T$7),IF(Planning!$G76=0,"◆",IF(Planning!$O76="Terminé","T",IF(Planning!$O76="En retard","R",IF(Planning!$J76="Oui","C","P")))),""))</f>
        <v/>
      </c>
      <c r="U76" s="34">
        <f>IF(OR(Planning!$C76="",Planning!$M76=""),"",IF(AND(Planning!$H76&lt;=U$7+4,Planning!$M76&gt;=U$7),IF(Planning!$G76=0,"◆",IF(Planning!$O76="Terminé","T",IF(Planning!$O76="En retard","R",IF(Planning!$J76="Oui","C","P")))),""))</f>
        <v/>
      </c>
      <c r="V76" s="34">
        <f>IF(OR(Planning!$C76="",Planning!$M76=""),"",IF(AND(Planning!$H76&lt;=V$7+4,Planning!$M76&gt;=V$7),IF(Planning!$G76=0,"◆",IF(Planning!$O76="Terminé","T",IF(Planning!$O76="En retard","R",IF(Planning!$J76="Oui","C","P")))),""))</f>
        <v/>
      </c>
      <c r="W76" s="34">
        <f>IF(OR(Planning!$C76="",Planning!$M76=""),"",IF(AND(Planning!$H76&lt;=W$7+4,Planning!$M76&gt;=W$7),IF(Planning!$G76=0,"◆",IF(Planning!$O76="Terminé","T",IF(Planning!$O76="En retard","R",IF(Planning!$J76="Oui","C","P")))),""))</f>
        <v/>
      </c>
      <c r="X76" s="34">
        <f>IF(OR(Planning!$C76="",Planning!$M76=""),"",IF(AND(Planning!$H76&lt;=X$7+4,Planning!$M76&gt;=X$7),IF(Planning!$G76=0,"◆",IF(Planning!$O76="Terminé","T",IF(Planning!$O76="En retard","R",IF(Planning!$J76="Oui","C","P")))),""))</f>
        <v/>
      </c>
      <c r="Y76" s="34">
        <f>IF(OR(Planning!$C76="",Planning!$M76=""),"",IF(AND(Planning!$H76&lt;=Y$7+4,Planning!$M76&gt;=Y$7),IF(Planning!$G76=0,"◆",IF(Planning!$O76="Terminé","T",IF(Planning!$O76="En retard","R",IF(Planning!$J76="Oui","C","P")))),""))</f>
        <v/>
      </c>
      <c r="Z76" s="34">
        <f>IF(OR(Planning!$C76="",Planning!$M76=""),"",IF(AND(Planning!$H76&lt;=Z$7+4,Planning!$M76&gt;=Z$7),IF(Planning!$G76=0,"◆",IF(Planning!$O76="Terminé","T",IF(Planning!$O76="En retard","R",IF(Planning!$J76="Oui","C","P")))),""))</f>
        <v/>
      </c>
      <c r="AA76" s="34">
        <f>IF(OR(Planning!$C76="",Planning!$M76=""),"",IF(AND(Planning!$H76&lt;=AA$7+4,Planning!$M76&gt;=AA$7),IF(Planning!$G76=0,"◆",IF(Planning!$O76="Terminé","T",IF(Planning!$O76="En retard","R",IF(Planning!$J76="Oui","C","P")))),""))</f>
        <v/>
      </c>
      <c r="AB76" s="34">
        <f>IF(OR(Planning!$C76="",Planning!$M76=""),"",IF(AND(Planning!$H76&lt;=AB$7+4,Planning!$M76&gt;=AB$7),IF(Planning!$G76=0,"◆",IF(Planning!$O76="Terminé","T",IF(Planning!$O76="En retard","R",IF(Planning!$J76="Oui","C","P")))),""))</f>
        <v/>
      </c>
      <c r="AC76" s="34">
        <f>IF(OR(Planning!$C76="",Planning!$M76=""),"",IF(AND(Planning!$H76&lt;=AC$7+4,Planning!$M76&gt;=AC$7),IF(Planning!$G76=0,"◆",IF(Planning!$O76="Terminé","T",IF(Planning!$O76="En retard","R",IF(Planning!$J76="Oui","C","P")))),""))</f>
        <v/>
      </c>
      <c r="AD76" s="34">
        <f>IF(OR(Planning!$C76="",Planning!$M76=""),"",IF(AND(Planning!$H76&lt;=AD$7+4,Planning!$M76&gt;=AD$7),IF(Planning!$G76=0,"◆",IF(Planning!$O76="Terminé","T",IF(Planning!$O76="En retard","R",IF(Planning!$J76="Oui","C","P")))),""))</f>
        <v/>
      </c>
      <c r="AE76" s="34">
        <f>IF(OR(Planning!$C76="",Planning!$M76=""),"",IF(AND(Planning!$H76&lt;=AE$7+4,Planning!$M76&gt;=AE$7),IF(Planning!$G76=0,"◆",IF(Planning!$O76="Terminé","T",IF(Planning!$O76="En retard","R",IF(Planning!$J76="Oui","C","P")))),""))</f>
        <v/>
      </c>
      <c r="AF76" s="34">
        <f>IF(OR(Planning!$C76="",Planning!$M76=""),"",IF(AND(Planning!$H76&lt;=AF$7+4,Planning!$M76&gt;=AF$7),IF(Planning!$G76=0,"◆",IF(Planning!$O76="Terminé","T",IF(Planning!$O76="En retard","R",IF(Planning!$J76="Oui","C","P")))),""))</f>
        <v/>
      </c>
      <c r="AG76" s="34">
        <f>IF(OR(Planning!$C76="",Planning!$M76=""),"",IF(AND(Planning!$H76&lt;=AG$7+4,Planning!$M76&gt;=AG$7),IF(Planning!$G76=0,"◆",IF(Planning!$O76="Terminé","T",IF(Planning!$O76="En retard","R",IF(Planning!$J76="Oui","C","P")))),""))</f>
        <v/>
      </c>
      <c r="AH76" s="34">
        <f>IF(OR(Planning!$C76="",Planning!$M76=""),"",IF(AND(Planning!$H76&lt;=AH$7+4,Planning!$M76&gt;=AH$7),IF(Planning!$G76=0,"◆",IF(Planning!$O76="Terminé","T",IF(Planning!$O76="En retard","R",IF(Planning!$J76="Oui","C","P")))),""))</f>
        <v/>
      </c>
      <c r="AI76" s="34">
        <f>IF(OR(Planning!$C76="",Planning!$M76=""),"",IF(AND(Planning!$H76&lt;=AI$7+4,Planning!$M76&gt;=AI$7),IF(Planning!$G76=0,"◆",IF(Planning!$O76="Terminé","T",IF(Planning!$O76="En retard","R",IF(Planning!$J76="Oui","C","P")))),""))</f>
        <v/>
      </c>
      <c r="AJ76" s="34">
        <f>IF(OR(Planning!$C76="",Planning!$M76=""),"",IF(AND(Planning!$H76&lt;=AJ$7+4,Planning!$M76&gt;=AJ$7),IF(Planning!$G76=0,"◆",IF(Planning!$O76="Terminé","T",IF(Planning!$O76="En retard","R",IF(Planning!$J76="Oui","C","P")))),""))</f>
        <v/>
      </c>
      <c r="AK76" s="34">
        <f>IF(OR(Planning!$C76="",Planning!$M76=""),"",IF(AND(Planning!$H76&lt;=AK$7+4,Planning!$M76&gt;=AK$7),IF(Planning!$G76=0,"◆",IF(Planning!$O76="Terminé","T",IF(Planning!$O76="En retard","R",IF(Planning!$J76="Oui","C","P")))),""))</f>
        <v/>
      </c>
      <c r="AL76" s="34">
        <f>IF(OR(Planning!$C76="",Planning!$M76=""),"",IF(AND(Planning!$H76&lt;=AL$7+4,Planning!$M76&gt;=AL$7),IF(Planning!$G76=0,"◆",IF(Planning!$O76="Terminé","T",IF(Planning!$O76="En retard","R",IF(Planning!$J76="Oui","C","P")))),""))</f>
        <v/>
      </c>
      <c r="AM76" s="34">
        <f>IF(OR(Planning!$C76="",Planning!$M76=""),"",IF(AND(Planning!$H76&lt;=AM$7+4,Planning!$M76&gt;=AM$7),IF(Planning!$G76=0,"◆",IF(Planning!$O76="Terminé","T",IF(Planning!$O76="En retard","R",IF(Planning!$J76="Oui","C","P")))),""))</f>
        <v/>
      </c>
      <c r="AN76" s="34">
        <f>IF(OR(Planning!$C76="",Planning!$M76=""),"",IF(AND(Planning!$H76&lt;=AN$7+4,Planning!$M76&gt;=AN$7),IF(Planning!$G76=0,"◆",IF(Planning!$O76="Terminé","T",IF(Planning!$O76="En retard","R",IF(Planning!$J76="Oui","C","P")))),""))</f>
        <v/>
      </c>
      <c r="AO76" s="34">
        <f>IF(OR(Planning!$C76="",Planning!$M76=""),"",IF(AND(Planning!$H76&lt;=AO$7+4,Planning!$M76&gt;=AO$7),IF(Planning!$G76=0,"◆",IF(Planning!$O76="Terminé","T",IF(Planning!$O76="En retard","R",IF(Planning!$J76="Oui","C","P")))),""))</f>
        <v/>
      </c>
      <c r="AP76" s="34">
        <f>IF(OR(Planning!$C76="",Planning!$M76=""),"",IF(AND(Planning!$H76&lt;=AP$7+4,Planning!$M76&gt;=AP$7),IF(Planning!$G76=0,"◆",IF(Planning!$O76="Terminé","T",IF(Planning!$O76="En retard","R",IF(Planning!$J76="Oui","C","P")))),""))</f>
        <v/>
      </c>
      <c r="AQ76" s="34">
        <f>IF(OR(Planning!$C76="",Planning!$M76=""),"",IF(AND(Planning!$H76&lt;=AQ$7+4,Planning!$M76&gt;=AQ$7),IF(Planning!$G76=0,"◆",IF(Planning!$O76="Terminé","T",IF(Planning!$O76="En retard","R",IF(Planning!$J76="Oui","C","P")))),""))</f>
        <v/>
      </c>
    </row>
    <row r="77">
      <c r="A77" s="33">
        <f>IF(Planning!$C77="","",Planning!A77)</f>
        <v/>
      </c>
      <c r="B77" s="33">
        <f>IF(Planning!$C77="","",Planning!C77)</f>
        <v/>
      </c>
      <c r="C77" s="33">
        <f>IF(Planning!$C77="","",Planning!D77)</f>
        <v/>
      </c>
      <c r="D77" s="34">
        <f>IF(OR(Planning!$C77="",Planning!$M77=""),"",IF(AND(Planning!$H77&lt;=D$7+4,Planning!$M77&gt;=D$7),IF(Planning!$G77=0,"◆",IF(Planning!$O77="Terminé","T",IF(Planning!$O77="En retard","R",IF(Planning!$J77="Oui","C","P")))),""))</f>
        <v/>
      </c>
      <c r="E77" s="34">
        <f>IF(OR(Planning!$C77="",Planning!$M77=""),"",IF(AND(Planning!$H77&lt;=E$7+4,Planning!$M77&gt;=E$7),IF(Planning!$G77=0,"◆",IF(Planning!$O77="Terminé","T",IF(Planning!$O77="En retard","R",IF(Planning!$J77="Oui","C","P")))),""))</f>
        <v/>
      </c>
      <c r="F77" s="34">
        <f>IF(OR(Planning!$C77="",Planning!$M77=""),"",IF(AND(Planning!$H77&lt;=F$7+4,Planning!$M77&gt;=F$7),IF(Planning!$G77=0,"◆",IF(Planning!$O77="Terminé","T",IF(Planning!$O77="En retard","R",IF(Planning!$J77="Oui","C","P")))),""))</f>
        <v/>
      </c>
      <c r="G77" s="34">
        <f>IF(OR(Planning!$C77="",Planning!$M77=""),"",IF(AND(Planning!$H77&lt;=G$7+4,Planning!$M77&gt;=G$7),IF(Planning!$G77=0,"◆",IF(Planning!$O77="Terminé","T",IF(Planning!$O77="En retard","R",IF(Planning!$J77="Oui","C","P")))),""))</f>
        <v/>
      </c>
      <c r="H77" s="34">
        <f>IF(OR(Planning!$C77="",Planning!$M77=""),"",IF(AND(Planning!$H77&lt;=H$7+4,Planning!$M77&gt;=H$7),IF(Planning!$G77=0,"◆",IF(Planning!$O77="Terminé","T",IF(Planning!$O77="En retard","R",IF(Planning!$J77="Oui","C","P")))),""))</f>
        <v/>
      </c>
      <c r="I77" s="34">
        <f>IF(OR(Planning!$C77="",Planning!$M77=""),"",IF(AND(Planning!$H77&lt;=I$7+4,Planning!$M77&gt;=I$7),IF(Planning!$G77=0,"◆",IF(Planning!$O77="Terminé","T",IF(Planning!$O77="En retard","R",IF(Planning!$J77="Oui","C","P")))),""))</f>
        <v/>
      </c>
      <c r="J77" s="34">
        <f>IF(OR(Planning!$C77="",Planning!$M77=""),"",IF(AND(Planning!$H77&lt;=J$7+4,Planning!$M77&gt;=J$7),IF(Planning!$G77=0,"◆",IF(Planning!$O77="Terminé","T",IF(Planning!$O77="En retard","R",IF(Planning!$J77="Oui","C","P")))),""))</f>
        <v/>
      </c>
      <c r="K77" s="34">
        <f>IF(OR(Planning!$C77="",Planning!$M77=""),"",IF(AND(Planning!$H77&lt;=K$7+4,Planning!$M77&gt;=K$7),IF(Planning!$G77=0,"◆",IF(Planning!$O77="Terminé","T",IF(Planning!$O77="En retard","R",IF(Planning!$J77="Oui","C","P")))),""))</f>
        <v/>
      </c>
      <c r="L77" s="34">
        <f>IF(OR(Planning!$C77="",Planning!$M77=""),"",IF(AND(Planning!$H77&lt;=L$7+4,Planning!$M77&gt;=L$7),IF(Planning!$G77=0,"◆",IF(Planning!$O77="Terminé","T",IF(Planning!$O77="En retard","R",IF(Planning!$J77="Oui","C","P")))),""))</f>
        <v/>
      </c>
      <c r="M77" s="34">
        <f>IF(OR(Planning!$C77="",Planning!$M77=""),"",IF(AND(Planning!$H77&lt;=M$7+4,Planning!$M77&gt;=M$7),IF(Planning!$G77=0,"◆",IF(Planning!$O77="Terminé","T",IF(Planning!$O77="En retard","R",IF(Planning!$J77="Oui","C","P")))),""))</f>
        <v/>
      </c>
      <c r="N77" s="34">
        <f>IF(OR(Planning!$C77="",Planning!$M77=""),"",IF(AND(Planning!$H77&lt;=N$7+4,Planning!$M77&gt;=N$7),IF(Planning!$G77=0,"◆",IF(Planning!$O77="Terminé","T",IF(Planning!$O77="En retard","R",IF(Planning!$J77="Oui","C","P")))),""))</f>
        <v/>
      </c>
      <c r="O77" s="34">
        <f>IF(OR(Planning!$C77="",Planning!$M77=""),"",IF(AND(Planning!$H77&lt;=O$7+4,Planning!$M77&gt;=O$7),IF(Planning!$G77=0,"◆",IF(Planning!$O77="Terminé","T",IF(Planning!$O77="En retard","R",IF(Planning!$J77="Oui","C","P")))),""))</f>
        <v/>
      </c>
      <c r="P77" s="34">
        <f>IF(OR(Planning!$C77="",Planning!$M77=""),"",IF(AND(Planning!$H77&lt;=P$7+4,Planning!$M77&gt;=P$7),IF(Planning!$G77=0,"◆",IF(Planning!$O77="Terminé","T",IF(Planning!$O77="En retard","R",IF(Planning!$J77="Oui","C","P")))),""))</f>
        <v/>
      </c>
      <c r="Q77" s="34">
        <f>IF(OR(Planning!$C77="",Planning!$M77=""),"",IF(AND(Planning!$H77&lt;=Q$7+4,Planning!$M77&gt;=Q$7),IF(Planning!$G77=0,"◆",IF(Planning!$O77="Terminé","T",IF(Planning!$O77="En retard","R",IF(Planning!$J77="Oui","C","P")))),""))</f>
        <v/>
      </c>
      <c r="R77" s="34">
        <f>IF(OR(Planning!$C77="",Planning!$M77=""),"",IF(AND(Planning!$H77&lt;=R$7+4,Planning!$M77&gt;=R$7),IF(Planning!$G77=0,"◆",IF(Planning!$O77="Terminé","T",IF(Planning!$O77="En retard","R",IF(Planning!$J77="Oui","C","P")))),""))</f>
        <v/>
      </c>
      <c r="S77" s="34">
        <f>IF(OR(Planning!$C77="",Planning!$M77=""),"",IF(AND(Planning!$H77&lt;=S$7+4,Planning!$M77&gt;=S$7),IF(Planning!$G77=0,"◆",IF(Planning!$O77="Terminé","T",IF(Planning!$O77="En retard","R",IF(Planning!$J77="Oui","C","P")))),""))</f>
        <v/>
      </c>
      <c r="T77" s="34">
        <f>IF(OR(Planning!$C77="",Planning!$M77=""),"",IF(AND(Planning!$H77&lt;=T$7+4,Planning!$M77&gt;=T$7),IF(Planning!$G77=0,"◆",IF(Planning!$O77="Terminé","T",IF(Planning!$O77="En retard","R",IF(Planning!$J77="Oui","C","P")))),""))</f>
        <v/>
      </c>
      <c r="U77" s="34">
        <f>IF(OR(Planning!$C77="",Planning!$M77=""),"",IF(AND(Planning!$H77&lt;=U$7+4,Planning!$M77&gt;=U$7),IF(Planning!$G77=0,"◆",IF(Planning!$O77="Terminé","T",IF(Planning!$O77="En retard","R",IF(Planning!$J77="Oui","C","P")))),""))</f>
        <v/>
      </c>
      <c r="V77" s="34">
        <f>IF(OR(Planning!$C77="",Planning!$M77=""),"",IF(AND(Planning!$H77&lt;=V$7+4,Planning!$M77&gt;=V$7),IF(Planning!$G77=0,"◆",IF(Planning!$O77="Terminé","T",IF(Planning!$O77="En retard","R",IF(Planning!$J77="Oui","C","P")))),""))</f>
        <v/>
      </c>
      <c r="W77" s="34">
        <f>IF(OR(Planning!$C77="",Planning!$M77=""),"",IF(AND(Planning!$H77&lt;=W$7+4,Planning!$M77&gt;=W$7),IF(Planning!$G77=0,"◆",IF(Planning!$O77="Terminé","T",IF(Planning!$O77="En retard","R",IF(Planning!$J77="Oui","C","P")))),""))</f>
        <v/>
      </c>
      <c r="X77" s="34">
        <f>IF(OR(Planning!$C77="",Planning!$M77=""),"",IF(AND(Planning!$H77&lt;=X$7+4,Planning!$M77&gt;=X$7),IF(Planning!$G77=0,"◆",IF(Planning!$O77="Terminé","T",IF(Planning!$O77="En retard","R",IF(Planning!$J77="Oui","C","P")))),""))</f>
        <v/>
      </c>
      <c r="Y77" s="34">
        <f>IF(OR(Planning!$C77="",Planning!$M77=""),"",IF(AND(Planning!$H77&lt;=Y$7+4,Planning!$M77&gt;=Y$7),IF(Planning!$G77=0,"◆",IF(Planning!$O77="Terminé","T",IF(Planning!$O77="En retard","R",IF(Planning!$J77="Oui","C","P")))),""))</f>
        <v/>
      </c>
      <c r="Z77" s="34">
        <f>IF(OR(Planning!$C77="",Planning!$M77=""),"",IF(AND(Planning!$H77&lt;=Z$7+4,Planning!$M77&gt;=Z$7),IF(Planning!$G77=0,"◆",IF(Planning!$O77="Terminé","T",IF(Planning!$O77="En retard","R",IF(Planning!$J77="Oui","C","P")))),""))</f>
        <v/>
      </c>
      <c r="AA77" s="34">
        <f>IF(OR(Planning!$C77="",Planning!$M77=""),"",IF(AND(Planning!$H77&lt;=AA$7+4,Planning!$M77&gt;=AA$7),IF(Planning!$G77=0,"◆",IF(Planning!$O77="Terminé","T",IF(Planning!$O77="En retard","R",IF(Planning!$J77="Oui","C","P")))),""))</f>
        <v/>
      </c>
      <c r="AB77" s="34">
        <f>IF(OR(Planning!$C77="",Planning!$M77=""),"",IF(AND(Planning!$H77&lt;=AB$7+4,Planning!$M77&gt;=AB$7),IF(Planning!$G77=0,"◆",IF(Planning!$O77="Terminé","T",IF(Planning!$O77="En retard","R",IF(Planning!$J77="Oui","C","P")))),""))</f>
        <v/>
      </c>
      <c r="AC77" s="34">
        <f>IF(OR(Planning!$C77="",Planning!$M77=""),"",IF(AND(Planning!$H77&lt;=AC$7+4,Planning!$M77&gt;=AC$7),IF(Planning!$G77=0,"◆",IF(Planning!$O77="Terminé","T",IF(Planning!$O77="En retard","R",IF(Planning!$J77="Oui","C","P")))),""))</f>
        <v/>
      </c>
      <c r="AD77" s="34">
        <f>IF(OR(Planning!$C77="",Planning!$M77=""),"",IF(AND(Planning!$H77&lt;=AD$7+4,Planning!$M77&gt;=AD$7),IF(Planning!$G77=0,"◆",IF(Planning!$O77="Terminé","T",IF(Planning!$O77="En retard","R",IF(Planning!$J77="Oui","C","P")))),""))</f>
        <v/>
      </c>
      <c r="AE77" s="34">
        <f>IF(OR(Planning!$C77="",Planning!$M77=""),"",IF(AND(Planning!$H77&lt;=AE$7+4,Planning!$M77&gt;=AE$7),IF(Planning!$G77=0,"◆",IF(Planning!$O77="Terminé","T",IF(Planning!$O77="En retard","R",IF(Planning!$J77="Oui","C","P")))),""))</f>
        <v/>
      </c>
      <c r="AF77" s="34">
        <f>IF(OR(Planning!$C77="",Planning!$M77=""),"",IF(AND(Planning!$H77&lt;=AF$7+4,Planning!$M77&gt;=AF$7),IF(Planning!$G77=0,"◆",IF(Planning!$O77="Terminé","T",IF(Planning!$O77="En retard","R",IF(Planning!$J77="Oui","C","P")))),""))</f>
        <v/>
      </c>
      <c r="AG77" s="34">
        <f>IF(OR(Planning!$C77="",Planning!$M77=""),"",IF(AND(Planning!$H77&lt;=AG$7+4,Planning!$M77&gt;=AG$7),IF(Planning!$G77=0,"◆",IF(Planning!$O77="Terminé","T",IF(Planning!$O77="En retard","R",IF(Planning!$J77="Oui","C","P")))),""))</f>
        <v/>
      </c>
      <c r="AH77" s="34">
        <f>IF(OR(Planning!$C77="",Planning!$M77=""),"",IF(AND(Planning!$H77&lt;=AH$7+4,Planning!$M77&gt;=AH$7),IF(Planning!$G77=0,"◆",IF(Planning!$O77="Terminé","T",IF(Planning!$O77="En retard","R",IF(Planning!$J77="Oui","C","P")))),""))</f>
        <v/>
      </c>
      <c r="AI77" s="34">
        <f>IF(OR(Planning!$C77="",Planning!$M77=""),"",IF(AND(Planning!$H77&lt;=AI$7+4,Planning!$M77&gt;=AI$7),IF(Planning!$G77=0,"◆",IF(Planning!$O77="Terminé","T",IF(Planning!$O77="En retard","R",IF(Planning!$J77="Oui","C","P")))),""))</f>
        <v/>
      </c>
      <c r="AJ77" s="34">
        <f>IF(OR(Planning!$C77="",Planning!$M77=""),"",IF(AND(Planning!$H77&lt;=AJ$7+4,Planning!$M77&gt;=AJ$7),IF(Planning!$G77=0,"◆",IF(Planning!$O77="Terminé","T",IF(Planning!$O77="En retard","R",IF(Planning!$J77="Oui","C","P")))),""))</f>
        <v/>
      </c>
      <c r="AK77" s="34">
        <f>IF(OR(Planning!$C77="",Planning!$M77=""),"",IF(AND(Planning!$H77&lt;=AK$7+4,Planning!$M77&gt;=AK$7),IF(Planning!$G77=0,"◆",IF(Planning!$O77="Terminé","T",IF(Planning!$O77="En retard","R",IF(Planning!$J77="Oui","C","P")))),""))</f>
        <v/>
      </c>
      <c r="AL77" s="34">
        <f>IF(OR(Planning!$C77="",Planning!$M77=""),"",IF(AND(Planning!$H77&lt;=AL$7+4,Planning!$M77&gt;=AL$7),IF(Planning!$G77=0,"◆",IF(Planning!$O77="Terminé","T",IF(Planning!$O77="En retard","R",IF(Planning!$J77="Oui","C","P")))),""))</f>
        <v/>
      </c>
      <c r="AM77" s="34">
        <f>IF(OR(Planning!$C77="",Planning!$M77=""),"",IF(AND(Planning!$H77&lt;=AM$7+4,Planning!$M77&gt;=AM$7),IF(Planning!$G77=0,"◆",IF(Planning!$O77="Terminé","T",IF(Planning!$O77="En retard","R",IF(Planning!$J77="Oui","C","P")))),""))</f>
        <v/>
      </c>
      <c r="AN77" s="34">
        <f>IF(OR(Planning!$C77="",Planning!$M77=""),"",IF(AND(Planning!$H77&lt;=AN$7+4,Planning!$M77&gt;=AN$7),IF(Planning!$G77=0,"◆",IF(Planning!$O77="Terminé","T",IF(Planning!$O77="En retard","R",IF(Planning!$J77="Oui","C","P")))),""))</f>
        <v/>
      </c>
      <c r="AO77" s="34">
        <f>IF(OR(Planning!$C77="",Planning!$M77=""),"",IF(AND(Planning!$H77&lt;=AO$7+4,Planning!$M77&gt;=AO$7),IF(Planning!$G77=0,"◆",IF(Planning!$O77="Terminé","T",IF(Planning!$O77="En retard","R",IF(Planning!$J77="Oui","C","P")))),""))</f>
        <v/>
      </c>
      <c r="AP77" s="34">
        <f>IF(OR(Planning!$C77="",Planning!$M77=""),"",IF(AND(Planning!$H77&lt;=AP$7+4,Planning!$M77&gt;=AP$7),IF(Planning!$G77=0,"◆",IF(Planning!$O77="Terminé","T",IF(Planning!$O77="En retard","R",IF(Planning!$J77="Oui","C","P")))),""))</f>
        <v/>
      </c>
      <c r="AQ77" s="34">
        <f>IF(OR(Planning!$C77="",Planning!$M77=""),"",IF(AND(Planning!$H77&lt;=AQ$7+4,Planning!$M77&gt;=AQ$7),IF(Planning!$G77=0,"◆",IF(Planning!$O77="Terminé","T",IF(Planning!$O77="En retard","R",IF(Planning!$J77="Oui","C","P")))),""))</f>
        <v/>
      </c>
    </row>
    <row r="78">
      <c r="A78" s="33">
        <f>IF(Planning!$C78="","",Planning!A78)</f>
        <v/>
      </c>
      <c r="B78" s="33">
        <f>IF(Planning!$C78="","",Planning!C78)</f>
        <v/>
      </c>
      <c r="C78" s="33">
        <f>IF(Planning!$C78="","",Planning!D78)</f>
        <v/>
      </c>
      <c r="D78" s="34">
        <f>IF(OR(Planning!$C78="",Planning!$M78=""),"",IF(AND(Planning!$H78&lt;=D$7+4,Planning!$M78&gt;=D$7),IF(Planning!$G78=0,"◆",IF(Planning!$O78="Terminé","T",IF(Planning!$O78="En retard","R",IF(Planning!$J78="Oui","C","P")))),""))</f>
        <v/>
      </c>
      <c r="E78" s="34">
        <f>IF(OR(Planning!$C78="",Planning!$M78=""),"",IF(AND(Planning!$H78&lt;=E$7+4,Planning!$M78&gt;=E$7),IF(Planning!$G78=0,"◆",IF(Planning!$O78="Terminé","T",IF(Planning!$O78="En retard","R",IF(Planning!$J78="Oui","C","P")))),""))</f>
        <v/>
      </c>
      <c r="F78" s="34">
        <f>IF(OR(Planning!$C78="",Planning!$M78=""),"",IF(AND(Planning!$H78&lt;=F$7+4,Planning!$M78&gt;=F$7),IF(Planning!$G78=0,"◆",IF(Planning!$O78="Terminé","T",IF(Planning!$O78="En retard","R",IF(Planning!$J78="Oui","C","P")))),""))</f>
        <v/>
      </c>
      <c r="G78" s="34">
        <f>IF(OR(Planning!$C78="",Planning!$M78=""),"",IF(AND(Planning!$H78&lt;=G$7+4,Planning!$M78&gt;=G$7),IF(Planning!$G78=0,"◆",IF(Planning!$O78="Terminé","T",IF(Planning!$O78="En retard","R",IF(Planning!$J78="Oui","C","P")))),""))</f>
        <v/>
      </c>
      <c r="H78" s="34">
        <f>IF(OR(Planning!$C78="",Planning!$M78=""),"",IF(AND(Planning!$H78&lt;=H$7+4,Planning!$M78&gt;=H$7),IF(Planning!$G78=0,"◆",IF(Planning!$O78="Terminé","T",IF(Planning!$O78="En retard","R",IF(Planning!$J78="Oui","C","P")))),""))</f>
        <v/>
      </c>
      <c r="I78" s="34">
        <f>IF(OR(Planning!$C78="",Planning!$M78=""),"",IF(AND(Planning!$H78&lt;=I$7+4,Planning!$M78&gt;=I$7),IF(Planning!$G78=0,"◆",IF(Planning!$O78="Terminé","T",IF(Planning!$O78="En retard","R",IF(Planning!$J78="Oui","C","P")))),""))</f>
        <v/>
      </c>
      <c r="J78" s="34">
        <f>IF(OR(Planning!$C78="",Planning!$M78=""),"",IF(AND(Planning!$H78&lt;=J$7+4,Planning!$M78&gt;=J$7),IF(Planning!$G78=0,"◆",IF(Planning!$O78="Terminé","T",IF(Planning!$O78="En retard","R",IF(Planning!$J78="Oui","C","P")))),""))</f>
        <v/>
      </c>
      <c r="K78" s="34">
        <f>IF(OR(Planning!$C78="",Planning!$M78=""),"",IF(AND(Planning!$H78&lt;=K$7+4,Planning!$M78&gt;=K$7),IF(Planning!$G78=0,"◆",IF(Planning!$O78="Terminé","T",IF(Planning!$O78="En retard","R",IF(Planning!$J78="Oui","C","P")))),""))</f>
        <v/>
      </c>
      <c r="L78" s="34">
        <f>IF(OR(Planning!$C78="",Planning!$M78=""),"",IF(AND(Planning!$H78&lt;=L$7+4,Planning!$M78&gt;=L$7),IF(Planning!$G78=0,"◆",IF(Planning!$O78="Terminé","T",IF(Planning!$O78="En retard","R",IF(Planning!$J78="Oui","C","P")))),""))</f>
        <v/>
      </c>
      <c r="M78" s="34">
        <f>IF(OR(Planning!$C78="",Planning!$M78=""),"",IF(AND(Planning!$H78&lt;=M$7+4,Planning!$M78&gt;=M$7),IF(Planning!$G78=0,"◆",IF(Planning!$O78="Terminé","T",IF(Planning!$O78="En retard","R",IF(Planning!$J78="Oui","C","P")))),""))</f>
        <v/>
      </c>
      <c r="N78" s="34">
        <f>IF(OR(Planning!$C78="",Planning!$M78=""),"",IF(AND(Planning!$H78&lt;=N$7+4,Planning!$M78&gt;=N$7),IF(Planning!$G78=0,"◆",IF(Planning!$O78="Terminé","T",IF(Planning!$O78="En retard","R",IF(Planning!$J78="Oui","C","P")))),""))</f>
        <v/>
      </c>
      <c r="O78" s="34">
        <f>IF(OR(Planning!$C78="",Planning!$M78=""),"",IF(AND(Planning!$H78&lt;=O$7+4,Planning!$M78&gt;=O$7),IF(Planning!$G78=0,"◆",IF(Planning!$O78="Terminé","T",IF(Planning!$O78="En retard","R",IF(Planning!$J78="Oui","C","P")))),""))</f>
        <v/>
      </c>
      <c r="P78" s="34">
        <f>IF(OR(Planning!$C78="",Planning!$M78=""),"",IF(AND(Planning!$H78&lt;=P$7+4,Planning!$M78&gt;=P$7),IF(Planning!$G78=0,"◆",IF(Planning!$O78="Terminé","T",IF(Planning!$O78="En retard","R",IF(Planning!$J78="Oui","C","P")))),""))</f>
        <v/>
      </c>
      <c r="Q78" s="34">
        <f>IF(OR(Planning!$C78="",Planning!$M78=""),"",IF(AND(Planning!$H78&lt;=Q$7+4,Planning!$M78&gt;=Q$7),IF(Planning!$G78=0,"◆",IF(Planning!$O78="Terminé","T",IF(Planning!$O78="En retard","R",IF(Planning!$J78="Oui","C","P")))),""))</f>
        <v/>
      </c>
      <c r="R78" s="34">
        <f>IF(OR(Planning!$C78="",Planning!$M78=""),"",IF(AND(Planning!$H78&lt;=R$7+4,Planning!$M78&gt;=R$7),IF(Planning!$G78=0,"◆",IF(Planning!$O78="Terminé","T",IF(Planning!$O78="En retard","R",IF(Planning!$J78="Oui","C","P")))),""))</f>
        <v/>
      </c>
      <c r="S78" s="34">
        <f>IF(OR(Planning!$C78="",Planning!$M78=""),"",IF(AND(Planning!$H78&lt;=S$7+4,Planning!$M78&gt;=S$7),IF(Planning!$G78=0,"◆",IF(Planning!$O78="Terminé","T",IF(Planning!$O78="En retard","R",IF(Planning!$J78="Oui","C","P")))),""))</f>
        <v/>
      </c>
      <c r="T78" s="34">
        <f>IF(OR(Planning!$C78="",Planning!$M78=""),"",IF(AND(Planning!$H78&lt;=T$7+4,Planning!$M78&gt;=T$7),IF(Planning!$G78=0,"◆",IF(Planning!$O78="Terminé","T",IF(Planning!$O78="En retard","R",IF(Planning!$J78="Oui","C","P")))),""))</f>
        <v/>
      </c>
      <c r="U78" s="34">
        <f>IF(OR(Planning!$C78="",Planning!$M78=""),"",IF(AND(Planning!$H78&lt;=U$7+4,Planning!$M78&gt;=U$7),IF(Planning!$G78=0,"◆",IF(Planning!$O78="Terminé","T",IF(Planning!$O78="En retard","R",IF(Planning!$J78="Oui","C","P")))),""))</f>
        <v/>
      </c>
      <c r="V78" s="34">
        <f>IF(OR(Planning!$C78="",Planning!$M78=""),"",IF(AND(Planning!$H78&lt;=V$7+4,Planning!$M78&gt;=V$7),IF(Planning!$G78=0,"◆",IF(Planning!$O78="Terminé","T",IF(Planning!$O78="En retard","R",IF(Planning!$J78="Oui","C","P")))),""))</f>
        <v/>
      </c>
      <c r="W78" s="34">
        <f>IF(OR(Planning!$C78="",Planning!$M78=""),"",IF(AND(Planning!$H78&lt;=W$7+4,Planning!$M78&gt;=W$7),IF(Planning!$G78=0,"◆",IF(Planning!$O78="Terminé","T",IF(Planning!$O78="En retard","R",IF(Planning!$J78="Oui","C","P")))),""))</f>
        <v/>
      </c>
      <c r="X78" s="34">
        <f>IF(OR(Planning!$C78="",Planning!$M78=""),"",IF(AND(Planning!$H78&lt;=X$7+4,Planning!$M78&gt;=X$7),IF(Planning!$G78=0,"◆",IF(Planning!$O78="Terminé","T",IF(Planning!$O78="En retard","R",IF(Planning!$J78="Oui","C","P")))),""))</f>
        <v/>
      </c>
      <c r="Y78" s="34">
        <f>IF(OR(Planning!$C78="",Planning!$M78=""),"",IF(AND(Planning!$H78&lt;=Y$7+4,Planning!$M78&gt;=Y$7),IF(Planning!$G78=0,"◆",IF(Planning!$O78="Terminé","T",IF(Planning!$O78="En retard","R",IF(Planning!$J78="Oui","C","P")))),""))</f>
        <v/>
      </c>
      <c r="Z78" s="34">
        <f>IF(OR(Planning!$C78="",Planning!$M78=""),"",IF(AND(Planning!$H78&lt;=Z$7+4,Planning!$M78&gt;=Z$7),IF(Planning!$G78=0,"◆",IF(Planning!$O78="Terminé","T",IF(Planning!$O78="En retard","R",IF(Planning!$J78="Oui","C","P")))),""))</f>
        <v/>
      </c>
      <c r="AA78" s="34">
        <f>IF(OR(Planning!$C78="",Planning!$M78=""),"",IF(AND(Planning!$H78&lt;=AA$7+4,Planning!$M78&gt;=AA$7),IF(Planning!$G78=0,"◆",IF(Planning!$O78="Terminé","T",IF(Planning!$O78="En retard","R",IF(Planning!$J78="Oui","C","P")))),""))</f>
        <v/>
      </c>
      <c r="AB78" s="34">
        <f>IF(OR(Planning!$C78="",Planning!$M78=""),"",IF(AND(Planning!$H78&lt;=AB$7+4,Planning!$M78&gt;=AB$7),IF(Planning!$G78=0,"◆",IF(Planning!$O78="Terminé","T",IF(Planning!$O78="En retard","R",IF(Planning!$J78="Oui","C","P")))),""))</f>
        <v/>
      </c>
      <c r="AC78" s="34">
        <f>IF(OR(Planning!$C78="",Planning!$M78=""),"",IF(AND(Planning!$H78&lt;=AC$7+4,Planning!$M78&gt;=AC$7),IF(Planning!$G78=0,"◆",IF(Planning!$O78="Terminé","T",IF(Planning!$O78="En retard","R",IF(Planning!$J78="Oui","C","P")))),""))</f>
        <v/>
      </c>
      <c r="AD78" s="34">
        <f>IF(OR(Planning!$C78="",Planning!$M78=""),"",IF(AND(Planning!$H78&lt;=AD$7+4,Planning!$M78&gt;=AD$7),IF(Planning!$G78=0,"◆",IF(Planning!$O78="Terminé","T",IF(Planning!$O78="En retard","R",IF(Planning!$J78="Oui","C","P")))),""))</f>
        <v/>
      </c>
      <c r="AE78" s="34">
        <f>IF(OR(Planning!$C78="",Planning!$M78=""),"",IF(AND(Planning!$H78&lt;=AE$7+4,Planning!$M78&gt;=AE$7),IF(Planning!$G78=0,"◆",IF(Planning!$O78="Terminé","T",IF(Planning!$O78="En retard","R",IF(Planning!$J78="Oui","C","P")))),""))</f>
        <v/>
      </c>
      <c r="AF78" s="34">
        <f>IF(OR(Planning!$C78="",Planning!$M78=""),"",IF(AND(Planning!$H78&lt;=AF$7+4,Planning!$M78&gt;=AF$7),IF(Planning!$G78=0,"◆",IF(Planning!$O78="Terminé","T",IF(Planning!$O78="En retard","R",IF(Planning!$J78="Oui","C","P")))),""))</f>
        <v/>
      </c>
      <c r="AG78" s="34">
        <f>IF(OR(Planning!$C78="",Planning!$M78=""),"",IF(AND(Planning!$H78&lt;=AG$7+4,Planning!$M78&gt;=AG$7),IF(Planning!$G78=0,"◆",IF(Planning!$O78="Terminé","T",IF(Planning!$O78="En retard","R",IF(Planning!$J78="Oui","C","P")))),""))</f>
        <v/>
      </c>
      <c r="AH78" s="34">
        <f>IF(OR(Planning!$C78="",Planning!$M78=""),"",IF(AND(Planning!$H78&lt;=AH$7+4,Planning!$M78&gt;=AH$7),IF(Planning!$G78=0,"◆",IF(Planning!$O78="Terminé","T",IF(Planning!$O78="En retard","R",IF(Planning!$J78="Oui","C","P")))),""))</f>
        <v/>
      </c>
      <c r="AI78" s="34">
        <f>IF(OR(Planning!$C78="",Planning!$M78=""),"",IF(AND(Planning!$H78&lt;=AI$7+4,Planning!$M78&gt;=AI$7),IF(Planning!$G78=0,"◆",IF(Planning!$O78="Terminé","T",IF(Planning!$O78="En retard","R",IF(Planning!$J78="Oui","C","P")))),""))</f>
        <v/>
      </c>
      <c r="AJ78" s="34">
        <f>IF(OR(Planning!$C78="",Planning!$M78=""),"",IF(AND(Planning!$H78&lt;=AJ$7+4,Planning!$M78&gt;=AJ$7),IF(Planning!$G78=0,"◆",IF(Planning!$O78="Terminé","T",IF(Planning!$O78="En retard","R",IF(Planning!$J78="Oui","C","P")))),""))</f>
        <v/>
      </c>
      <c r="AK78" s="34">
        <f>IF(OR(Planning!$C78="",Planning!$M78=""),"",IF(AND(Planning!$H78&lt;=AK$7+4,Planning!$M78&gt;=AK$7),IF(Planning!$G78=0,"◆",IF(Planning!$O78="Terminé","T",IF(Planning!$O78="En retard","R",IF(Planning!$J78="Oui","C","P")))),""))</f>
        <v/>
      </c>
      <c r="AL78" s="34">
        <f>IF(OR(Planning!$C78="",Planning!$M78=""),"",IF(AND(Planning!$H78&lt;=AL$7+4,Planning!$M78&gt;=AL$7),IF(Planning!$G78=0,"◆",IF(Planning!$O78="Terminé","T",IF(Planning!$O78="En retard","R",IF(Planning!$J78="Oui","C","P")))),""))</f>
        <v/>
      </c>
      <c r="AM78" s="34">
        <f>IF(OR(Planning!$C78="",Planning!$M78=""),"",IF(AND(Planning!$H78&lt;=AM$7+4,Planning!$M78&gt;=AM$7),IF(Planning!$G78=0,"◆",IF(Planning!$O78="Terminé","T",IF(Planning!$O78="En retard","R",IF(Planning!$J78="Oui","C","P")))),""))</f>
        <v/>
      </c>
      <c r="AN78" s="34">
        <f>IF(OR(Planning!$C78="",Planning!$M78=""),"",IF(AND(Planning!$H78&lt;=AN$7+4,Planning!$M78&gt;=AN$7),IF(Planning!$G78=0,"◆",IF(Planning!$O78="Terminé","T",IF(Planning!$O78="En retard","R",IF(Planning!$J78="Oui","C","P")))),""))</f>
        <v/>
      </c>
      <c r="AO78" s="34">
        <f>IF(OR(Planning!$C78="",Planning!$M78=""),"",IF(AND(Planning!$H78&lt;=AO$7+4,Planning!$M78&gt;=AO$7),IF(Planning!$G78=0,"◆",IF(Planning!$O78="Terminé","T",IF(Planning!$O78="En retard","R",IF(Planning!$J78="Oui","C","P")))),""))</f>
        <v/>
      </c>
      <c r="AP78" s="34">
        <f>IF(OR(Planning!$C78="",Planning!$M78=""),"",IF(AND(Planning!$H78&lt;=AP$7+4,Planning!$M78&gt;=AP$7),IF(Planning!$G78=0,"◆",IF(Planning!$O78="Terminé","T",IF(Planning!$O78="En retard","R",IF(Planning!$J78="Oui","C","P")))),""))</f>
        <v/>
      </c>
      <c r="AQ78" s="34">
        <f>IF(OR(Planning!$C78="",Planning!$M78=""),"",IF(AND(Planning!$H78&lt;=AQ$7+4,Planning!$M78&gt;=AQ$7),IF(Planning!$G78=0,"◆",IF(Planning!$O78="Terminé","T",IF(Planning!$O78="En retard","R",IF(Planning!$J78="Oui","C","P")))),""))</f>
        <v/>
      </c>
    </row>
    <row r="79">
      <c r="A79" s="33">
        <f>IF(Planning!$C79="","",Planning!A79)</f>
        <v/>
      </c>
      <c r="B79" s="33">
        <f>IF(Planning!$C79="","",Planning!C79)</f>
        <v/>
      </c>
      <c r="C79" s="33">
        <f>IF(Planning!$C79="","",Planning!D79)</f>
        <v/>
      </c>
      <c r="D79" s="34">
        <f>IF(OR(Planning!$C79="",Planning!$M79=""),"",IF(AND(Planning!$H79&lt;=D$7+4,Planning!$M79&gt;=D$7),IF(Planning!$G79=0,"◆",IF(Planning!$O79="Terminé","T",IF(Planning!$O79="En retard","R",IF(Planning!$J79="Oui","C","P")))),""))</f>
        <v/>
      </c>
      <c r="E79" s="34">
        <f>IF(OR(Planning!$C79="",Planning!$M79=""),"",IF(AND(Planning!$H79&lt;=E$7+4,Planning!$M79&gt;=E$7),IF(Planning!$G79=0,"◆",IF(Planning!$O79="Terminé","T",IF(Planning!$O79="En retard","R",IF(Planning!$J79="Oui","C","P")))),""))</f>
        <v/>
      </c>
      <c r="F79" s="34">
        <f>IF(OR(Planning!$C79="",Planning!$M79=""),"",IF(AND(Planning!$H79&lt;=F$7+4,Planning!$M79&gt;=F$7),IF(Planning!$G79=0,"◆",IF(Planning!$O79="Terminé","T",IF(Planning!$O79="En retard","R",IF(Planning!$J79="Oui","C","P")))),""))</f>
        <v/>
      </c>
      <c r="G79" s="34">
        <f>IF(OR(Planning!$C79="",Planning!$M79=""),"",IF(AND(Planning!$H79&lt;=G$7+4,Planning!$M79&gt;=G$7),IF(Planning!$G79=0,"◆",IF(Planning!$O79="Terminé","T",IF(Planning!$O79="En retard","R",IF(Planning!$J79="Oui","C","P")))),""))</f>
        <v/>
      </c>
      <c r="H79" s="34">
        <f>IF(OR(Planning!$C79="",Planning!$M79=""),"",IF(AND(Planning!$H79&lt;=H$7+4,Planning!$M79&gt;=H$7),IF(Planning!$G79=0,"◆",IF(Planning!$O79="Terminé","T",IF(Planning!$O79="En retard","R",IF(Planning!$J79="Oui","C","P")))),""))</f>
        <v/>
      </c>
      <c r="I79" s="34">
        <f>IF(OR(Planning!$C79="",Planning!$M79=""),"",IF(AND(Planning!$H79&lt;=I$7+4,Planning!$M79&gt;=I$7),IF(Planning!$G79=0,"◆",IF(Planning!$O79="Terminé","T",IF(Planning!$O79="En retard","R",IF(Planning!$J79="Oui","C","P")))),""))</f>
        <v/>
      </c>
      <c r="J79" s="34">
        <f>IF(OR(Planning!$C79="",Planning!$M79=""),"",IF(AND(Planning!$H79&lt;=J$7+4,Planning!$M79&gt;=J$7),IF(Planning!$G79=0,"◆",IF(Planning!$O79="Terminé","T",IF(Planning!$O79="En retard","R",IF(Planning!$J79="Oui","C","P")))),""))</f>
        <v/>
      </c>
      <c r="K79" s="34">
        <f>IF(OR(Planning!$C79="",Planning!$M79=""),"",IF(AND(Planning!$H79&lt;=K$7+4,Planning!$M79&gt;=K$7),IF(Planning!$G79=0,"◆",IF(Planning!$O79="Terminé","T",IF(Planning!$O79="En retard","R",IF(Planning!$J79="Oui","C","P")))),""))</f>
        <v/>
      </c>
      <c r="L79" s="34">
        <f>IF(OR(Planning!$C79="",Planning!$M79=""),"",IF(AND(Planning!$H79&lt;=L$7+4,Planning!$M79&gt;=L$7),IF(Planning!$G79=0,"◆",IF(Planning!$O79="Terminé","T",IF(Planning!$O79="En retard","R",IF(Planning!$J79="Oui","C","P")))),""))</f>
        <v/>
      </c>
      <c r="M79" s="34">
        <f>IF(OR(Planning!$C79="",Planning!$M79=""),"",IF(AND(Planning!$H79&lt;=M$7+4,Planning!$M79&gt;=M$7),IF(Planning!$G79=0,"◆",IF(Planning!$O79="Terminé","T",IF(Planning!$O79="En retard","R",IF(Planning!$J79="Oui","C","P")))),""))</f>
        <v/>
      </c>
      <c r="N79" s="34">
        <f>IF(OR(Planning!$C79="",Planning!$M79=""),"",IF(AND(Planning!$H79&lt;=N$7+4,Planning!$M79&gt;=N$7),IF(Planning!$G79=0,"◆",IF(Planning!$O79="Terminé","T",IF(Planning!$O79="En retard","R",IF(Planning!$J79="Oui","C","P")))),""))</f>
        <v/>
      </c>
      <c r="O79" s="34">
        <f>IF(OR(Planning!$C79="",Planning!$M79=""),"",IF(AND(Planning!$H79&lt;=O$7+4,Planning!$M79&gt;=O$7),IF(Planning!$G79=0,"◆",IF(Planning!$O79="Terminé","T",IF(Planning!$O79="En retard","R",IF(Planning!$J79="Oui","C","P")))),""))</f>
        <v/>
      </c>
      <c r="P79" s="34">
        <f>IF(OR(Planning!$C79="",Planning!$M79=""),"",IF(AND(Planning!$H79&lt;=P$7+4,Planning!$M79&gt;=P$7),IF(Planning!$G79=0,"◆",IF(Planning!$O79="Terminé","T",IF(Planning!$O79="En retard","R",IF(Planning!$J79="Oui","C","P")))),""))</f>
        <v/>
      </c>
      <c r="Q79" s="34">
        <f>IF(OR(Planning!$C79="",Planning!$M79=""),"",IF(AND(Planning!$H79&lt;=Q$7+4,Planning!$M79&gt;=Q$7),IF(Planning!$G79=0,"◆",IF(Planning!$O79="Terminé","T",IF(Planning!$O79="En retard","R",IF(Planning!$J79="Oui","C","P")))),""))</f>
        <v/>
      </c>
      <c r="R79" s="34">
        <f>IF(OR(Planning!$C79="",Planning!$M79=""),"",IF(AND(Planning!$H79&lt;=R$7+4,Planning!$M79&gt;=R$7),IF(Planning!$G79=0,"◆",IF(Planning!$O79="Terminé","T",IF(Planning!$O79="En retard","R",IF(Planning!$J79="Oui","C","P")))),""))</f>
        <v/>
      </c>
      <c r="S79" s="34">
        <f>IF(OR(Planning!$C79="",Planning!$M79=""),"",IF(AND(Planning!$H79&lt;=S$7+4,Planning!$M79&gt;=S$7),IF(Planning!$G79=0,"◆",IF(Planning!$O79="Terminé","T",IF(Planning!$O79="En retard","R",IF(Planning!$J79="Oui","C","P")))),""))</f>
        <v/>
      </c>
      <c r="T79" s="34">
        <f>IF(OR(Planning!$C79="",Planning!$M79=""),"",IF(AND(Planning!$H79&lt;=T$7+4,Planning!$M79&gt;=T$7),IF(Planning!$G79=0,"◆",IF(Planning!$O79="Terminé","T",IF(Planning!$O79="En retard","R",IF(Planning!$J79="Oui","C","P")))),""))</f>
        <v/>
      </c>
      <c r="U79" s="34">
        <f>IF(OR(Planning!$C79="",Planning!$M79=""),"",IF(AND(Planning!$H79&lt;=U$7+4,Planning!$M79&gt;=U$7),IF(Planning!$G79=0,"◆",IF(Planning!$O79="Terminé","T",IF(Planning!$O79="En retard","R",IF(Planning!$J79="Oui","C","P")))),""))</f>
        <v/>
      </c>
      <c r="V79" s="34">
        <f>IF(OR(Planning!$C79="",Planning!$M79=""),"",IF(AND(Planning!$H79&lt;=V$7+4,Planning!$M79&gt;=V$7),IF(Planning!$G79=0,"◆",IF(Planning!$O79="Terminé","T",IF(Planning!$O79="En retard","R",IF(Planning!$J79="Oui","C","P")))),""))</f>
        <v/>
      </c>
      <c r="W79" s="34">
        <f>IF(OR(Planning!$C79="",Planning!$M79=""),"",IF(AND(Planning!$H79&lt;=W$7+4,Planning!$M79&gt;=W$7),IF(Planning!$G79=0,"◆",IF(Planning!$O79="Terminé","T",IF(Planning!$O79="En retard","R",IF(Planning!$J79="Oui","C","P")))),""))</f>
        <v/>
      </c>
      <c r="X79" s="34">
        <f>IF(OR(Planning!$C79="",Planning!$M79=""),"",IF(AND(Planning!$H79&lt;=X$7+4,Planning!$M79&gt;=X$7),IF(Planning!$G79=0,"◆",IF(Planning!$O79="Terminé","T",IF(Planning!$O79="En retard","R",IF(Planning!$J79="Oui","C","P")))),""))</f>
        <v/>
      </c>
      <c r="Y79" s="34">
        <f>IF(OR(Planning!$C79="",Planning!$M79=""),"",IF(AND(Planning!$H79&lt;=Y$7+4,Planning!$M79&gt;=Y$7),IF(Planning!$G79=0,"◆",IF(Planning!$O79="Terminé","T",IF(Planning!$O79="En retard","R",IF(Planning!$J79="Oui","C","P")))),""))</f>
        <v/>
      </c>
      <c r="Z79" s="34">
        <f>IF(OR(Planning!$C79="",Planning!$M79=""),"",IF(AND(Planning!$H79&lt;=Z$7+4,Planning!$M79&gt;=Z$7),IF(Planning!$G79=0,"◆",IF(Planning!$O79="Terminé","T",IF(Planning!$O79="En retard","R",IF(Planning!$J79="Oui","C","P")))),""))</f>
        <v/>
      </c>
      <c r="AA79" s="34">
        <f>IF(OR(Planning!$C79="",Planning!$M79=""),"",IF(AND(Planning!$H79&lt;=AA$7+4,Planning!$M79&gt;=AA$7),IF(Planning!$G79=0,"◆",IF(Planning!$O79="Terminé","T",IF(Planning!$O79="En retard","R",IF(Planning!$J79="Oui","C","P")))),""))</f>
        <v/>
      </c>
      <c r="AB79" s="34">
        <f>IF(OR(Planning!$C79="",Planning!$M79=""),"",IF(AND(Planning!$H79&lt;=AB$7+4,Planning!$M79&gt;=AB$7),IF(Planning!$G79=0,"◆",IF(Planning!$O79="Terminé","T",IF(Planning!$O79="En retard","R",IF(Planning!$J79="Oui","C","P")))),""))</f>
        <v/>
      </c>
      <c r="AC79" s="34">
        <f>IF(OR(Planning!$C79="",Planning!$M79=""),"",IF(AND(Planning!$H79&lt;=AC$7+4,Planning!$M79&gt;=AC$7),IF(Planning!$G79=0,"◆",IF(Planning!$O79="Terminé","T",IF(Planning!$O79="En retard","R",IF(Planning!$J79="Oui","C","P")))),""))</f>
        <v/>
      </c>
      <c r="AD79" s="34">
        <f>IF(OR(Planning!$C79="",Planning!$M79=""),"",IF(AND(Planning!$H79&lt;=AD$7+4,Planning!$M79&gt;=AD$7),IF(Planning!$G79=0,"◆",IF(Planning!$O79="Terminé","T",IF(Planning!$O79="En retard","R",IF(Planning!$J79="Oui","C","P")))),""))</f>
        <v/>
      </c>
      <c r="AE79" s="34">
        <f>IF(OR(Planning!$C79="",Planning!$M79=""),"",IF(AND(Planning!$H79&lt;=AE$7+4,Planning!$M79&gt;=AE$7),IF(Planning!$G79=0,"◆",IF(Planning!$O79="Terminé","T",IF(Planning!$O79="En retard","R",IF(Planning!$J79="Oui","C","P")))),""))</f>
        <v/>
      </c>
      <c r="AF79" s="34">
        <f>IF(OR(Planning!$C79="",Planning!$M79=""),"",IF(AND(Planning!$H79&lt;=AF$7+4,Planning!$M79&gt;=AF$7),IF(Planning!$G79=0,"◆",IF(Planning!$O79="Terminé","T",IF(Planning!$O79="En retard","R",IF(Planning!$J79="Oui","C","P")))),""))</f>
        <v/>
      </c>
      <c r="AG79" s="34">
        <f>IF(OR(Planning!$C79="",Planning!$M79=""),"",IF(AND(Planning!$H79&lt;=AG$7+4,Planning!$M79&gt;=AG$7),IF(Planning!$G79=0,"◆",IF(Planning!$O79="Terminé","T",IF(Planning!$O79="En retard","R",IF(Planning!$J79="Oui","C","P")))),""))</f>
        <v/>
      </c>
      <c r="AH79" s="34">
        <f>IF(OR(Planning!$C79="",Planning!$M79=""),"",IF(AND(Planning!$H79&lt;=AH$7+4,Planning!$M79&gt;=AH$7),IF(Planning!$G79=0,"◆",IF(Planning!$O79="Terminé","T",IF(Planning!$O79="En retard","R",IF(Planning!$J79="Oui","C","P")))),""))</f>
        <v/>
      </c>
      <c r="AI79" s="34">
        <f>IF(OR(Planning!$C79="",Planning!$M79=""),"",IF(AND(Planning!$H79&lt;=AI$7+4,Planning!$M79&gt;=AI$7),IF(Planning!$G79=0,"◆",IF(Planning!$O79="Terminé","T",IF(Planning!$O79="En retard","R",IF(Planning!$J79="Oui","C","P")))),""))</f>
        <v/>
      </c>
      <c r="AJ79" s="34">
        <f>IF(OR(Planning!$C79="",Planning!$M79=""),"",IF(AND(Planning!$H79&lt;=AJ$7+4,Planning!$M79&gt;=AJ$7),IF(Planning!$G79=0,"◆",IF(Planning!$O79="Terminé","T",IF(Planning!$O79="En retard","R",IF(Planning!$J79="Oui","C","P")))),""))</f>
        <v/>
      </c>
      <c r="AK79" s="34">
        <f>IF(OR(Planning!$C79="",Planning!$M79=""),"",IF(AND(Planning!$H79&lt;=AK$7+4,Planning!$M79&gt;=AK$7),IF(Planning!$G79=0,"◆",IF(Planning!$O79="Terminé","T",IF(Planning!$O79="En retard","R",IF(Planning!$J79="Oui","C","P")))),""))</f>
        <v/>
      </c>
      <c r="AL79" s="34">
        <f>IF(OR(Planning!$C79="",Planning!$M79=""),"",IF(AND(Planning!$H79&lt;=AL$7+4,Planning!$M79&gt;=AL$7),IF(Planning!$G79=0,"◆",IF(Planning!$O79="Terminé","T",IF(Planning!$O79="En retard","R",IF(Planning!$J79="Oui","C","P")))),""))</f>
        <v/>
      </c>
      <c r="AM79" s="34">
        <f>IF(OR(Planning!$C79="",Planning!$M79=""),"",IF(AND(Planning!$H79&lt;=AM$7+4,Planning!$M79&gt;=AM$7),IF(Planning!$G79=0,"◆",IF(Planning!$O79="Terminé","T",IF(Planning!$O79="En retard","R",IF(Planning!$J79="Oui","C","P")))),""))</f>
        <v/>
      </c>
      <c r="AN79" s="34">
        <f>IF(OR(Planning!$C79="",Planning!$M79=""),"",IF(AND(Planning!$H79&lt;=AN$7+4,Planning!$M79&gt;=AN$7),IF(Planning!$G79=0,"◆",IF(Planning!$O79="Terminé","T",IF(Planning!$O79="En retard","R",IF(Planning!$J79="Oui","C","P")))),""))</f>
        <v/>
      </c>
      <c r="AO79" s="34">
        <f>IF(OR(Planning!$C79="",Planning!$M79=""),"",IF(AND(Planning!$H79&lt;=AO$7+4,Planning!$M79&gt;=AO$7),IF(Planning!$G79=0,"◆",IF(Planning!$O79="Terminé","T",IF(Planning!$O79="En retard","R",IF(Planning!$J79="Oui","C","P")))),""))</f>
        <v/>
      </c>
      <c r="AP79" s="34">
        <f>IF(OR(Planning!$C79="",Planning!$M79=""),"",IF(AND(Planning!$H79&lt;=AP$7+4,Planning!$M79&gt;=AP$7),IF(Planning!$G79=0,"◆",IF(Planning!$O79="Terminé","T",IF(Planning!$O79="En retard","R",IF(Planning!$J79="Oui","C","P")))),""))</f>
        <v/>
      </c>
      <c r="AQ79" s="34">
        <f>IF(OR(Planning!$C79="",Planning!$M79=""),"",IF(AND(Planning!$H79&lt;=AQ$7+4,Planning!$M79&gt;=AQ$7),IF(Planning!$G79=0,"◆",IF(Planning!$O79="Terminé","T",IF(Planning!$O79="En retard","R",IF(Planning!$J79="Oui","C","P")))),""))</f>
        <v/>
      </c>
    </row>
    <row r="80">
      <c r="A80" s="33">
        <f>IF(Planning!$C80="","",Planning!A80)</f>
        <v/>
      </c>
      <c r="B80" s="33">
        <f>IF(Planning!$C80="","",Planning!C80)</f>
        <v/>
      </c>
      <c r="C80" s="33">
        <f>IF(Planning!$C80="","",Planning!D80)</f>
        <v/>
      </c>
      <c r="D80" s="34">
        <f>IF(OR(Planning!$C80="",Planning!$M80=""),"",IF(AND(Planning!$H80&lt;=D$7+4,Planning!$M80&gt;=D$7),IF(Planning!$G80=0,"◆",IF(Planning!$O80="Terminé","T",IF(Planning!$O80="En retard","R",IF(Planning!$J80="Oui","C","P")))),""))</f>
        <v/>
      </c>
      <c r="E80" s="34">
        <f>IF(OR(Planning!$C80="",Planning!$M80=""),"",IF(AND(Planning!$H80&lt;=E$7+4,Planning!$M80&gt;=E$7),IF(Planning!$G80=0,"◆",IF(Planning!$O80="Terminé","T",IF(Planning!$O80="En retard","R",IF(Planning!$J80="Oui","C","P")))),""))</f>
        <v/>
      </c>
      <c r="F80" s="34">
        <f>IF(OR(Planning!$C80="",Planning!$M80=""),"",IF(AND(Planning!$H80&lt;=F$7+4,Planning!$M80&gt;=F$7),IF(Planning!$G80=0,"◆",IF(Planning!$O80="Terminé","T",IF(Planning!$O80="En retard","R",IF(Planning!$J80="Oui","C","P")))),""))</f>
        <v/>
      </c>
      <c r="G80" s="34">
        <f>IF(OR(Planning!$C80="",Planning!$M80=""),"",IF(AND(Planning!$H80&lt;=G$7+4,Planning!$M80&gt;=G$7),IF(Planning!$G80=0,"◆",IF(Planning!$O80="Terminé","T",IF(Planning!$O80="En retard","R",IF(Planning!$J80="Oui","C","P")))),""))</f>
        <v/>
      </c>
      <c r="H80" s="34">
        <f>IF(OR(Planning!$C80="",Planning!$M80=""),"",IF(AND(Planning!$H80&lt;=H$7+4,Planning!$M80&gt;=H$7),IF(Planning!$G80=0,"◆",IF(Planning!$O80="Terminé","T",IF(Planning!$O80="En retard","R",IF(Planning!$J80="Oui","C","P")))),""))</f>
        <v/>
      </c>
      <c r="I80" s="34">
        <f>IF(OR(Planning!$C80="",Planning!$M80=""),"",IF(AND(Planning!$H80&lt;=I$7+4,Planning!$M80&gt;=I$7),IF(Planning!$G80=0,"◆",IF(Planning!$O80="Terminé","T",IF(Planning!$O80="En retard","R",IF(Planning!$J80="Oui","C","P")))),""))</f>
        <v/>
      </c>
      <c r="J80" s="34">
        <f>IF(OR(Planning!$C80="",Planning!$M80=""),"",IF(AND(Planning!$H80&lt;=J$7+4,Planning!$M80&gt;=J$7),IF(Planning!$G80=0,"◆",IF(Planning!$O80="Terminé","T",IF(Planning!$O80="En retard","R",IF(Planning!$J80="Oui","C","P")))),""))</f>
        <v/>
      </c>
      <c r="K80" s="34">
        <f>IF(OR(Planning!$C80="",Planning!$M80=""),"",IF(AND(Planning!$H80&lt;=K$7+4,Planning!$M80&gt;=K$7),IF(Planning!$G80=0,"◆",IF(Planning!$O80="Terminé","T",IF(Planning!$O80="En retard","R",IF(Planning!$J80="Oui","C","P")))),""))</f>
        <v/>
      </c>
      <c r="L80" s="34">
        <f>IF(OR(Planning!$C80="",Planning!$M80=""),"",IF(AND(Planning!$H80&lt;=L$7+4,Planning!$M80&gt;=L$7),IF(Planning!$G80=0,"◆",IF(Planning!$O80="Terminé","T",IF(Planning!$O80="En retard","R",IF(Planning!$J80="Oui","C","P")))),""))</f>
        <v/>
      </c>
      <c r="M80" s="34">
        <f>IF(OR(Planning!$C80="",Planning!$M80=""),"",IF(AND(Planning!$H80&lt;=M$7+4,Planning!$M80&gt;=M$7),IF(Planning!$G80=0,"◆",IF(Planning!$O80="Terminé","T",IF(Planning!$O80="En retard","R",IF(Planning!$J80="Oui","C","P")))),""))</f>
        <v/>
      </c>
      <c r="N80" s="34">
        <f>IF(OR(Planning!$C80="",Planning!$M80=""),"",IF(AND(Planning!$H80&lt;=N$7+4,Planning!$M80&gt;=N$7),IF(Planning!$G80=0,"◆",IF(Planning!$O80="Terminé","T",IF(Planning!$O80="En retard","R",IF(Planning!$J80="Oui","C","P")))),""))</f>
        <v/>
      </c>
      <c r="O80" s="34">
        <f>IF(OR(Planning!$C80="",Planning!$M80=""),"",IF(AND(Planning!$H80&lt;=O$7+4,Planning!$M80&gt;=O$7),IF(Planning!$G80=0,"◆",IF(Planning!$O80="Terminé","T",IF(Planning!$O80="En retard","R",IF(Planning!$J80="Oui","C","P")))),""))</f>
        <v/>
      </c>
      <c r="P80" s="34">
        <f>IF(OR(Planning!$C80="",Planning!$M80=""),"",IF(AND(Planning!$H80&lt;=P$7+4,Planning!$M80&gt;=P$7),IF(Planning!$G80=0,"◆",IF(Planning!$O80="Terminé","T",IF(Planning!$O80="En retard","R",IF(Planning!$J80="Oui","C","P")))),""))</f>
        <v/>
      </c>
      <c r="Q80" s="34">
        <f>IF(OR(Planning!$C80="",Planning!$M80=""),"",IF(AND(Planning!$H80&lt;=Q$7+4,Planning!$M80&gt;=Q$7),IF(Planning!$G80=0,"◆",IF(Planning!$O80="Terminé","T",IF(Planning!$O80="En retard","R",IF(Planning!$J80="Oui","C","P")))),""))</f>
        <v/>
      </c>
      <c r="R80" s="34">
        <f>IF(OR(Planning!$C80="",Planning!$M80=""),"",IF(AND(Planning!$H80&lt;=R$7+4,Planning!$M80&gt;=R$7),IF(Planning!$G80=0,"◆",IF(Planning!$O80="Terminé","T",IF(Planning!$O80="En retard","R",IF(Planning!$J80="Oui","C","P")))),""))</f>
        <v/>
      </c>
      <c r="S80" s="34">
        <f>IF(OR(Planning!$C80="",Planning!$M80=""),"",IF(AND(Planning!$H80&lt;=S$7+4,Planning!$M80&gt;=S$7),IF(Planning!$G80=0,"◆",IF(Planning!$O80="Terminé","T",IF(Planning!$O80="En retard","R",IF(Planning!$J80="Oui","C","P")))),""))</f>
        <v/>
      </c>
      <c r="T80" s="34">
        <f>IF(OR(Planning!$C80="",Planning!$M80=""),"",IF(AND(Planning!$H80&lt;=T$7+4,Planning!$M80&gt;=T$7),IF(Planning!$G80=0,"◆",IF(Planning!$O80="Terminé","T",IF(Planning!$O80="En retard","R",IF(Planning!$J80="Oui","C","P")))),""))</f>
        <v/>
      </c>
      <c r="U80" s="34">
        <f>IF(OR(Planning!$C80="",Planning!$M80=""),"",IF(AND(Planning!$H80&lt;=U$7+4,Planning!$M80&gt;=U$7),IF(Planning!$G80=0,"◆",IF(Planning!$O80="Terminé","T",IF(Planning!$O80="En retard","R",IF(Planning!$J80="Oui","C","P")))),""))</f>
        <v/>
      </c>
      <c r="V80" s="34">
        <f>IF(OR(Planning!$C80="",Planning!$M80=""),"",IF(AND(Planning!$H80&lt;=V$7+4,Planning!$M80&gt;=V$7),IF(Planning!$G80=0,"◆",IF(Planning!$O80="Terminé","T",IF(Planning!$O80="En retard","R",IF(Planning!$J80="Oui","C","P")))),""))</f>
        <v/>
      </c>
      <c r="W80" s="34">
        <f>IF(OR(Planning!$C80="",Planning!$M80=""),"",IF(AND(Planning!$H80&lt;=W$7+4,Planning!$M80&gt;=W$7),IF(Planning!$G80=0,"◆",IF(Planning!$O80="Terminé","T",IF(Planning!$O80="En retard","R",IF(Planning!$J80="Oui","C","P")))),""))</f>
        <v/>
      </c>
      <c r="X80" s="34">
        <f>IF(OR(Planning!$C80="",Planning!$M80=""),"",IF(AND(Planning!$H80&lt;=X$7+4,Planning!$M80&gt;=X$7),IF(Planning!$G80=0,"◆",IF(Planning!$O80="Terminé","T",IF(Planning!$O80="En retard","R",IF(Planning!$J80="Oui","C","P")))),""))</f>
        <v/>
      </c>
      <c r="Y80" s="34">
        <f>IF(OR(Planning!$C80="",Planning!$M80=""),"",IF(AND(Planning!$H80&lt;=Y$7+4,Planning!$M80&gt;=Y$7),IF(Planning!$G80=0,"◆",IF(Planning!$O80="Terminé","T",IF(Planning!$O80="En retard","R",IF(Planning!$J80="Oui","C","P")))),""))</f>
        <v/>
      </c>
      <c r="Z80" s="34">
        <f>IF(OR(Planning!$C80="",Planning!$M80=""),"",IF(AND(Planning!$H80&lt;=Z$7+4,Planning!$M80&gt;=Z$7),IF(Planning!$G80=0,"◆",IF(Planning!$O80="Terminé","T",IF(Planning!$O80="En retard","R",IF(Planning!$J80="Oui","C","P")))),""))</f>
        <v/>
      </c>
      <c r="AA80" s="34">
        <f>IF(OR(Planning!$C80="",Planning!$M80=""),"",IF(AND(Planning!$H80&lt;=AA$7+4,Planning!$M80&gt;=AA$7),IF(Planning!$G80=0,"◆",IF(Planning!$O80="Terminé","T",IF(Planning!$O80="En retard","R",IF(Planning!$J80="Oui","C","P")))),""))</f>
        <v/>
      </c>
      <c r="AB80" s="34">
        <f>IF(OR(Planning!$C80="",Planning!$M80=""),"",IF(AND(Planning!$H80&lt;=AB$7+4,Planning!$M80&gt;=AB$7),IF(Planning!$G80=0,"◆",IF(Planning!$O80="Terminé","T",IF(Planning!$O80="En retard","R",IF(Planning!$J80="Oui","C","P")))),""))</f>
        <v/>
      </c>
      <c r="AC80" s="34">
        <f>IF(OR(Planning!$C80="",Planning!$M80=""),"",IF(AND(Planning!$H80&lt;=AC$7+4,Planning!$M80&gt;=AC$7),IF(Planning!$G80=0,"◆",IF(Planning!$O80="Terminé","T",IF(Planning!$O80="En retard","R",IF(Planning!$J80="Oui","C","P")))),""))</f>
        <v/>
      </c>
      <c r="AD80" s="34">
        <f>IF(OR(Planning!$C80="",Planning!$M80=""),"",IF(AND(Planning!$H80&lt;=AD$7+4,Planning!$M80&gt;=AD$7),IF(Planning!$G80=0,"◆",IF(Planning!$O80="Terminé","T",IF(Planning!$O80="En retard","R",IF(Planning!$J80="Oui","C","P")))),""))</f>
        <v/>
      </c>
      <c r="AE80" s="34">
        <f>IF(OR(Planning!$C80="",Planning!$M80=""),"",IF(AND(Planning!$H80&lt;=AE$7+4,Planning!$M80&gt;=AE$7),IF(Planning!$G80=0,"◆",IF(Planning!$O80="Terminé","T",IF(Planning!$O80="En retard","R",IF(Planning!$J80="Oui","C","P")))),""))</f>
        <v/>
      </c>
      <c r="AF80" s="34">
        <f>IF(OR(Planning!$C80="",Planning!$M80=""),"",IF(AND(Planning!$H80&lt;=AF$7+4,Planning!$M80&gt;=AF$7),IF(Planning!$G80=0,"◆",IF(Planning!$O80="Terminé","T",IF(Planning!$O80="En retard","R",IF(Planning!$J80="Oui","C","P")))),""))</f>
        <v/>
      </c>
      <c r="AG80" s="34">
        <f>IF(OR(Planning!$C80="",Planning!$M80=""),"",IF(AND(Planning!$H80&lt;=AG$7+4,Planning!$M80&gt;=AG$7),IF(Planning!$G80=0,"◆",IF(Planning!$O80="Terminé","T",IF(Planning!$O80="En retard","R",IF(Planning!$J80="Oui","C","P")))),""))</f>
        <v/>
      </c>
      <c r="AH80" s="34">
        <f>IF(OR(Planning!$C80="",Planning!$M80=""),"",IF(AND(Planning!$H80&lt;=AH$7+4,Planning!$M80&gt;=AH$7),IF(Planning!$G80=0,"◆",IF(Planning!$O80="Terminé","T",IF(Planning!$O80="En retard","R",IF(Planning!$J80="Oui","C","P")))),""))</f>
        <v/>
      </c>
      <c r="AI80" s="34">
        <f>IF(OR(Planning!$C80="",Planning!$M80=""),"",IF(AND(Planning!$H80&lt;=AI$7+4,Planning!$M80&gt;=AI$7),IF(Planning!$G80=0,"◆",IF(Planning!$O80="Terminé","T",IF(Planning!$O80="En retard","R",IF(Planning!$J80="Oui","C","P")))),""))</f>
        <v/>
      </c>
      <c r="AJ80" s="34">
        <f>IF(OR(Planning!$C80="",Planning!$M80=""),"",IF(AND(Planning!$H80&lt;=AJ$7+4,Planning!$M80&gt;=AJ$7),IF(Planning!$G80=0,"◆",IF(Planning!$O80="Terminé","T",IF(Planning!$O80="En retard","R",IF(Planning!$J80="Oui","C","P")))),""))</f>
        <v/>
      </c>
      <c r="AK80" s="34">
        <f>IF(OR(Planning!$C80="",Planning!$M80=""),"",IF(AND(Planning!$H80&lt;=AK$7+4,Planning!$M80&gt;=AK$7),IF(Planning!$G80=0,"◆",IF(Planning!$O80="Terminé","T",IF(Planning!$O80="En retard","R",IF(Planning!$J80="Oui","C","P")))),""))</f>
        <v/>
      </c>
      <c r="AL80" s="34">
        <f>IF(OR(Planning!$C80="",Planning!$M80=""),"",IF(AND(Planning!$H80&lt;=AL$7+4,Planning!$M80&gt;=AL$7),IF(Planning!$G80=0,"◆",IF(Planning!$O80="Terminé","T",IF(Planning!$O80="En retard","R",IF(Planning!$J80="Oui","C","P")))),""))</f>
        <v/>
      </c>
      <c r="AM80" s="34">
        <f>IF(OR(Planning!$C80="",Planning!$M80=""),"",IF(AND(Planning!$H80&lt;=AM$7+4,Planning!$M80&gt;=AM$7),IF(Planning!$G80=0,"◆",IF(Planning!$O80="Terminé","T",IF(Planning!$O80="En retard","R",IF(Planning!$J80="Oui","C","P")))),""))</f>
        <v/>
      </c>
      <c r="AN80" s="34">
        <f>IF(OR(Planning!$C80="",Planning!$M80=""),"",IF(AND(Planning!$H80&lt;=AN$7+4,Planning!$M80&gt;=AN$7),IF(Planning!$G80=0,"◆",IF(Planning!$O80="Terminé","T",IF(Planning!$O80="En retard","R",IF(Planning!$J80="Oui","C","P")))),""))</f>
        <v/>
      </c>
      <c r="AO80" s="34">
        <f>IF(OR(Planning!$C80="",Planning!$M80=""),"",IF(AND(Planning!$H80&lt;=AO$7+4,Planning!$M80&gt;=AO$7),IF(Planning!$G80=0,"◆",IF(Planning!$O80="Terminé","T",IF(Planning!$O80="En retard","R",IF(Planning!$J80="Oui","C","P")))),""))</f>
        <v/>
      </c>
      <c r="AP80" s="34">
        <f>IF(OR(Planning!$C80="",Planning!$M80=""),"",IF(AND(Planning!$H80&lt;=AP$7+4,Planning!$M80&gt;=AP$7),IF(Planning!$G80=0,"◆",IF(Planning!$O80="Terminé","T",IF(Planning!$O80="En retard","R",IF(Planning!$J80="Oui","C","P")))),""))</f>
        <v/>
      </c>
      <c r="AQ80" s="34">
        <f>IF(OR(Planning!$C80="",Planning!$M80=""),"",IF(AND(Planning!$H80&lt;=AQ$7+4,Planning!$M80&gt;=AQ$7),IF(Planning!$G80=0,"◆",IF(Planning!$O80="Terminé","T",IF(Planning!$O80="En retard","R",IF(Planning!$J80="Oui","C","P")))),""))</f>
        <v/>
      </c>
    </row>
    <row r="81">
      <c r="A81" s="33">
        <f>IF(Planning!$C81="","",Planning!A81)</f>
        <v/>
      </c>
      <c r="B81" s="33">
        <f>IF(Planning!$C81="","",Planning!C81)</f>
        <v/>
      </c>
      <c r="C81" s="33">
        <f>IF(Planning!$C81="","",Planning!D81)</f>
        <v/>
      </c>
      <c r="D81" s="34">
        <f>IF(OR(Planning!$C81="",Planning!$M81=""),"",IF(AND(Planning!$H81&lt;=D$7+4,Planning!$M81&gt;=D$7),IF(Planning!$G81=0,"◆",IF(Planning!$O81="Terminé","T",IF(Planning!$O81="En retard","R",IF(Planning!$J81="Oui","C","P")))),""))</f>
        <v/>
      </c>
      <c r="E81" s="34">
        <f>IF(OR(Planning!$C81="",Planning!$M81=""),"",IF(AND(Planning!$H81&lt;=E$7+4,Planning!$M81&gt;=E$7),IF(Planning!$G81=0,"◆",IF(Planning!$O81="Terminé","T",IF(Planning!$O81="En retard","R",IF(Planning!$J81="Oui","C","P")))),""))</f>
        <v/>
      </c>
      <c r="F81" s="34">
        <f>IF(OR(Planning!$C81="",Planning!$M81=""),"",IF(AND(Planning!$H81&lt;=F$7+4,Planning!$M81&gt;=F$7),IF(Planning!$G81=0,"◆",IF(Planning!$O81="Terminé","T",IF(Planning!$O81="En retard","R",IF(Planning!$J81="Oui","C","P")))),""))</f>
        <v/>
      </c>
      <c r="G81" s="34">
        <f>IF(OR(Planning!$C81="",Planning!$M81=""),"",IF(AND(Planning!$H81&lt;=G$7+4,Planning!$M81&gt;=G$7),IF(Planning!$G81=0,"◆",IF(Planning!$O81="Terminé","T",IF(Planning!$O81="En retard","R",IF(Planning!$J81="Oui","C","P")))),""))</f>
        <v/>
      </c>
      <c r="H81" s="34">
        <f>IF(OR(Planning!$C81="",Planning!$M81=""),"",IF(AND(Planning!$H81&lt;=H$7+4,Planning!$M81&gt;=H$7),IF(Planning!$G81=0,"◆",IF(Planning!$O81="Terminé","T",IF(Planning!$O81="En retard","R",IF(Planning!$J81="Oui","C","P")))),""))</f>
        <v/>
      </c>
      <c r="I81" s="34">
        <f>IF(OR(Planning!$C81="",Planning!$M81=""),"",IF(AND(Planning!$H81&lt;=I$7+4,Planning!$M81&gt;=I$7),IF(Planning!$G81=0,"◆",IF(Planning!$O81="Terminé","T",IF(Planning!$O81="En retard","R",IF(Planning!$J81="Oui","C","P")))),""))</f>
        <v/>
      </c>
      <c r="J81" s="34">
        <f>IF(OR(Planning!$C81="",Planning!$M81=""),"",IF(AND(Planning!$H81&lt;=J$7+4,Planning!$M81&gt;=J$7),IF(Planning!$G81=0,"◆",IF(Planning!$O81="Terminé","T",IF(Planning!$O81="En retard","R",IF(Planning!$J81="Oui","C","P")))),""))</f>
        <v/>
      </c>
      <c r="K81" s="34">
        <f>IF(OR(Planning!$C81="",Planning!$M81=""),"",IF(AND(Planning!$H81&lt;=K$7+4,Planning!$M81&gt;=K$7),IF(Planning!$G81=0,"◆",IF(Planning!$O81="Terminé","T",IF(Planning!$O81="En retard","R",IF(Planning!$J81="Oui","C","P")))),""))</f>
        <v/>
      </c>
      <c r="L81" s="34">
        <f>IF(OR(Planning!$C81="",Planning!$M81=""),"",IF(AND(Planning!$H81&lt;=L$7+4,Planning!$M81&gt;=L$7),IF(Planning!$G81=0,"◆",IF(Planning!$O81="Terminé","T",IF(Planning!$O81="En retard","R",IF(Planning!$J81="Oui","C","P")))),""))</f>
        <v/>
      </c>
      <c r="M81" s="34">
        <f>IF(OR(Planning!$C81="",Planning!$M81=""),"",IF(AND(Planning!$H81&lt;=M$7+4,Planning!$M81&gt;=M$7),IF(Planning!$G81=0,"◆",IF(Planning!$O81="Terminé","T",IF(Planning!$O81="En retard","R",IF(Planning!$J81="Oui","C","P")))),""))</f>
        <v/>
      </c>
      <c r="N81" s="34">
        <f>IF(OR(Planning!$C81="",Planning!$M81=""),"",IF(AND(Planning!$H81&lt;=N$7+4,Planning!$M81&gt;=N$7),IF(Planning!$G81=0,"◆",IF(Planning!$O81="Terminé","T",IF(Planning!$O81="En retard","R",IF(Planning!$J81="Oui","C","P")))),""))</f>
        <v/>
      </c>
      <c r="O81" s="34">
        <f>IF(OR(Planning!$C81="",Planning!$M81=""),"",IF(AND(Planning!$H81&lt;=O$7+4,Planning!$M81&gt;=O$7),IF(Planning!$G81=0,"◆",IF(Planning!$O81="Terminé","T",IF(Planning!$O81="En retard","R",IF(Planning!$J81="Oui","C","P")))),""))</f>
        <v/>
      </c>
      <c r="P81" s="34">
        <f>IF(OR(Planning!$C81="",Planning!$M81=""),"",IF(AND(Planning!$H81&lt;=P$7+4,Planning!$M81&gt;=P$7),IF(Planning!$G81=0,"◆",IF(Planning!$O81="Terminé","T",IF(Planning!$O81="En retard","R",IF(Planning!$J81="Oui","C","P")))),""))</f>
        <v/>
      </c>
      <c r="Q81" s="34">
        <f>IF(OR(Planning!$C81="",Planning!$M81=""),"",IF(AND(Planning!$H81&lt;=Q$7+4,Planning!$M81&gt;=Q$7),IF(Planning!$G81=0,"◆",IF(Planning!$O81="Terminé","T",IF(Planning!$O81="En retard","R",IF(Planning!$J81="Oui","C","P")))),""))</f>
        <v/>
      </c>
      <c r="R81" s="34">
        <f>IF(OR(Planning!$C81="",Planning!$M81=""),"",IF(AND(Planning!$H81&lt;=R$7+4,Planning!$M81&gt;=R$7),IF(Planning!$G81=0,"◆",IF(Planning!$O81="Terminé","T",IF(Planning!$O81="En retard","R",IF(Planning!$J81="Oui","C","P")))),""))</f>
        <v/>
      </c>
      <c r="S81" s="34">
        <f>IF(OR(Planning!$C81="",Planning!$M81=""),"",IF(AND(Planning!$H81&lt;=S$7+4,Planning!$M81&gt;=S$7),IF(Planning!$G81=0,"◆",IF(Planning!$O81="Terminé","T",IF(Planning!$O81="En retard","R",IF(Planning!$J81="Oui","C","P")))),""))</f>
        <v/>
      </c>
      <c r="T81" s="34">
        <f>IF(OR(Planning!$C81="",Planning!$M81=""),"",IF(AND(Planning!$H81&lt;=T$7+4,Planning!$M81&gt;=T$7),IF(Planning!$G81=0,"◆",IF(Planning!$O81="Terminé","T",IF(Planning!$O81="En retard","R",IF(Planning!$J81="Oui","C","P")))),""))</f>
        <v/>
      </c>
      <c r="U81" s="34">
        <f>IF(OR(Planning!$C81="",Planning!$M81=""),"",IF(AND(Planning!$H81&lt;=U$7+4,Planning!$M81&gt;=U$7),IF(Planning!$G81=0,"◆",IF(Planning!$O81="Terminé","T",IF(Planning!$O81="En retard","R",IF(Planning!$J81="Oui","C","P")))),""))</f>
        <v/>
      </c>
      <c r="V81" s="34">
        <f>IF(OR(Planning!$C81="",Planning!$M81=""),"",IF(AND(Planning!$H81&lt;=V$7+4,Planning!$M81&gt;=V$7),IF(Planning!$G81=0,"◆",IF(Planning!$O81="Terminé","T",IF(Planning!$O81="En retard","R",IF(Planning!$J81="Oui","C","P")))),""))</f>
        <v/>
      </c>
      <c r="W81" s="34">
        <f>IF(OR(Planning!$C81="",Planning!$M81=""),"",IF(AND(Planning!$H81&lt;=W$7+4,Planning!$M81&gt;=W$7),IF(Planning!$G81=0,"◆",IF(Planning!$O81="Terminé","T",IF(Planning!$O81="En retard","R",IF(Planning!$J81="Oui","C","P")))),""))</f>
        <v/>
      </c>
      <c r="X81" s="34">
        <f>IF(OR(Planning!$C81="",Planning!$M81=""),"",IF(AND(Planning!$H81&lt;=X$7+4,Planning!$M81&gt;=X$7),IF(Planning!$G81=0,"◆",IF(Planning!$O81="Terminé","T",IF(Planning!$O81="En retard","R",IF(Planning!$J81="Oui","C","P")))),""))</f>
        <v/>
      </c>
      <c r="Y81" s="34">
        <f>IF(OR(Planning!$C81="",Planning!$M81=""),"",IF(AND(Planning!$H81&lt;=Y$7+4,Planning!$M81&gt;=Y$7),IF(Planning!$G81=0,"◆",IF(Planning!$O81="Terminé","T",IF(Planning!$O81="En retard","R",IF(Planning!$J81="Oui","C","P")))),""))</f>
        <v/>
      </c>
      <c r="Z81" s="34">
        <f>IF(OR(Planning!$C81="",Planning!$M81=""),"",IF(AND(Planning!$H81&lt;=Z$7+4,Planning!$M81&gt;=Z$7),IF(Planning!$G81=0,"◆",IF(Planning!$O81="Terminé","T",IF(Planning!$O81="En retard","R",IF(Planning!$J81="Oui","C","P")))),""))</f>
        <v/>
      </c>
      <c r="AA81" s="34">
        <f>IF(OR(Planning!$C81="",Planning!$M81=""),"",IF(AND(Planning!$H81&lt;=AA$7+4,Planning!$M81&gt;=AA$7),IF(Planning!$G81=0,"◆",IF(Planning!$O81="Terminé","T",IF(Planning!$O81="En retard","R",IF(Planning!$J81="Oui","C","P")))),""))</f>
        <v/>
      </c>
      <c r="AB81" s="34">
        <f>IF(OR(Planning!$C81="",Planning!$M81=""),"",IF(AND(Planning!$H81&lt;=AB$7+4,Planning!$M81&gt;=AB$7),IF(Planning!$G81=0,"◆",IF(Planning!$O81="Terminé","T",IF(Planning!$O81="En retard","R",IF(Planning!$J81="Oui","C","P")))),""))</f>
        <v/>
      </c>
      <c r="AC81" s="34">
        <f>IF(OR(Planning!$C81="",Planning!$M81=""),"",IF(AND(Planning!$H81&lt;=AC$7+4,Planning!$M81&gt;=AC$7),IF(Planning!$G81=0,"◆",IF(Planning!$O81="Terminé","T",IF(Planning!$O81="En retard","R",IF(Planning!$J81="Oui","C","P")))),""))</f>
        <v/>
      </c>
      <c r="AD81" s="34">
        <f>IF(OR(Planning!$C81="",Planning!$M81=""),"",IF(AND(Planning!$H81&lt;=AD$7+4,Planning!$M81&gt;=AD$7),IF(Planning!$G81=0,"◆",IF(Planning!$O81="Terminé","T",IF(Planning!$O81="En retard","R",IF(Planning!$J81="Oui","C","P")))),""))</f>
        <v/>
      </c>
      <c r="AE81" s="34">
        <f>IF(OR(Planning!$C81="",Planning!$M81=""),"",IF(AND(Planning!$H81&lt;=AE$7+4,Planning!$M81&gt;=AE$7),IF(Planning!$G81=0,"◆",IF(Planning!$O81="Terminé","T",IF(Planning!$O81="En retard","R",IF(Planning!$J81="Oui","C","P")))),""))</f>
        <v/>
      </c>
      <c r="AF81" s="34">
        <f>IF(OR(Planning!$C81="",Planning!$M81=""),"",IF(AND(Planning!$H81&lt;=AF$7+4,Planning!$M81&gt;=AF$7),IF(Planning!$G81=0,"◆",IF(Planning!$O81="Terminé","T",IF(Planning!$O81="En retard","R",IF(Planning!$J81="Oui","C","P")))),""))</f>
        <v/>
      </c>
      <c r="AG81" s="34">
        <f>IF(OR(Planning!$C81="",Planning!$M81=""),"",IF(AND(Planning!$H81&lt;=AG$7+4,Planning!$M81&gt;=AG$7),IF(Planning!$G81=0,"◆",IF(Planning!$O81="Terminé","T",IF(Planning!$O81="En retard","R",IF(Planning!$J81="Oui","C","P")))),""))</f>
        <v/>
      </c>
      <c r="AH81" s="34">
        <f>IF(OR(Planning!$C81="",Planning!$M81=""),"",IF(AND(Planning!$H81&lt;=AH$7+4,Planning!$M81&gt;=AH$7),IF(Planning!$G81=0,"◆",IF(Planning!$O81="Terminé","T",IF(Planning!$O81="En retard","R",IF(Planning!$J81="Oui","C","P")))),""))</f>
        <v/>
      </c>
      <c r="AI81" s="34">
        <f>IF(OR(Planning!$C81="",Planning!$M81=""),"",IF(AND(Planning!$H81&lt;=AI$7+4,Planning!$M81&gt;=AI$7),IF(Planning!$G81=0,"◆",IF(Planning!$O81="Terminé","T",IF(Planning!$O81="En retard","R",IF(Planning!$J81="Oui","C","P")))),""))</f>
        <v/>
      </c>
      <c r="AJ81" s="34">
        <f>IF(OR(Planning!$C81="",Planning!$M81=""),"",IF(AND(Planning!$H81&lt;=AJ$7+4,Planning!$M81&gt;=AJ$7),IF(Planning!$G81=0,"◆",IF(Planning!$O81="Terminé","T",IF(Planning!$O81="En retard","R",IF(Planning!$J81="Oui","C","P")))),""))</f>
        <v/>
      </c>
      <c r="AK81" s="34">
        <f>IF(OR(Planning!$C81="",Planning!$M81=""),"",IF(AND(Planning!$H81&lt;=AK$7+4,Planning!$M81&gt;=AK$7),IF(Planning!$G81=0,"◆",IF(Planning!$O81="Terminé","T",IF(Planning!$O81="En retard","R",IF(Planning!$J81="Oui","C","P")))),""))</f>
        <v/>
      </c>
      <c r="AL81" s="34">
        <f>IF(OR(Planning!$C81="",Planning!$M81=""),"",IF(AND(Planning!$H81&lt;=AL$7+4,Planning!$M81&gt;=AL$7),IF(Planning!$G81=0,"◆",IF(Planning!$O81="Terminé","T",IF(Planning!$O81="En retard","R",IF(Planning!$J81="Oui","C","P")))),""))</f>
        <v/>
      </c>
      <c r="AM81" s="34">
        <f>IF(OR(Planning!$C81="",Planning!$M81=""),"",IF(AND(Planning!$H81&lt;=AM$7+4,Planning!$M81&gt;=AM$7),IF(Planning!$G81=0,"◆",IF(Planning!$O81="Terminé","T",IF(Planning!$O81="En retard","R",IF(Planning!$J81="Oui","C","P")))),""))</f>
        <v/>
      </c>
      <c r="AN81" s="34">
        <f>IF(OR(Planning!$C81="",Planning!$M81=""),"",IF(AND(Planning!$H81&lt;=AN$7+4,Planning!$M81&gt;=AN$7),IF(Planning!$G81=0,"◆",IF(Planning!$O81="Terminé","T",IF(Planning!$O81="En retard","R",IF(Planning!$J81="Oui","C","P")))),""))</f>
        <v/>
      </c>
      <c r="AO81" s="34">
        <f>IF(OR(Planning!$C81="",Planning!$M81=""),"",IF(AND(Planning!$H81&lt;=AO$7+4,Planning!$M81&gt;=AO$7),IF(Planning!$G81=0,"◆",IF(Planning!$O81="Terminé","T",IF(Planning!$O81="En retard","R",IF(Planning!$J81="Oui","C","P")))),""))</f>
        <v/>
      </c>
      <c r="AP81" s="34">
        <f>IF(OR(Planning!$C81="",Planning!$M81=""),"",IF(AND(Planning!$H81&lt;=AP$7+4,Planning!$M81&gt;=AP$7),IF(Planning!$G81=0,"◆",IF(Planning!$O81="Terminé","T",IF(Planning!$O81="En retard","R",IF(Planning!$J81="Oui","C","P")))),""))</f>
        <v/>
      </c>
      <c r="AQ81" s="34">
        <f>IF(OR(Planning!$C81="",Planning!$M81=""),"",IF(AND(Planning!$H81&lt;=AQ$7+4,Planning!$M81&gt;=AQ$7),IF(Planning!$G81=0,"◆",IF(Planning!$O81="Terminé","T",IF(Planning!$O81="En retard","R",IF(Planning!$J81="Oui","C","P")))),""))</f>
        <v/>
      </c>
    </row>
    <row r="82">
      <c r="A82" s="33">
        <f>IF(Planning!$C82="","",Planning!A82)</f>
        <v/>
      </c>
      <c r="B82" s="33">
        <f>IF(Planning!$C82="","",Planning!C82)</f>
        <v/>
      </c>
      <c r="C82" s="33">
        <f>IF(Planning!$C82="","",Planning!D82)</f>
        <v/>
      </c>
      <c r="D82" s="34">
        <f>IF(OR(Planning!$C82="",Planning!$M82=""),"",IF(AND(Planning!$H82&lt;=D$7+4,Planning!$M82&gt;=D$7),IF(Planning!$G82=0,"◆",IF(Planning!$O82="Terminé","T",IF(Planning!$O82="En retard","R",IF(Planning!$J82="Oui","C","P")))),""))</f>
        <v/>
      </c>
      <c r="E82" s="34">
        <f>IF(OR(Planning!$C82="",Planning!$M82=""),"",IF(AND(Planning!$H82&lt;=E$7+4,Planning!$M82&gt;=E$7),IF(Planning!$G82=0,"◆",IF(Planning!$O82="Terminé","T",IF(Planning!$O82="En retard","R",IF(Planning!$J82="Oui","C","P")))),""))</f>
        <v/>
      </c>
      <c r="F82" s="34">
        <f>IF(OR(Planning!$C82="",Planning!$M82=""),"",IF(AND(Planning!$H82&lt;=F$7+4,Planning!$M82&gt;=F$7),IF(Planning!$G82=0,"◆",IF(Planning!$O82="Terminé","T",IF(Planning!$O82="En retard","R",IF(Planning!$J82="Oui","C","P")))),""))</f>
        <v/>
      </c>
      <c r="G82" s="34">
        <f>IF(OR(Planning!$C82="",Planning!$M82=""),"",IF(AND(Planning!$H82&lt;=G$7+4,Planning!$M82&gt;=G$7),IF(Planning!$G82=0,"◆",IF(Planning!$O82="Terminé","T",IF(Planning!$O82="En retard","R",IF(Planning!$J82="Oui","C","P")))),""))</f>
        <v/>
      </c>
      <c r="H82" s="34">
        <f>IF(OR(Planning!$C82="",Planning!$M82=""),"",IF(AND(Planning!$H82&lt;=H$7+4,Planning!$M82&gt;=H$7),IF(Planning!$G82=0,"◆",IF(Planning!$O82="Terminé","T",IF(Planning!$O82="En retard","R",IF(Planning!$J82="Oui","C","P")))),""))</f>
        <v/>
      </c>
      <c r="I82" s="34">
        <f>IF(OR(Planning!$C82="",Planning!$M82=""),"",IF(AND(Planning!$H82&lt;=I$7+4,Planning!$M82&gt;=I$7),IF(Planning!$G82=0,"◆",IF(Planning!$O82="Terminé","T",IF(Planning!$O82="En retard","R",IF(Planning!$J82="Oui","C","P")))),""))</f>
        <v/>
      </c>
      <c r="J82" s="34">
        <f>IF(OR(Planning!$C82="",Planning!$M82=""),"",IF(AND(Planning!$H82&lt;=J$7+4,Planning!$M82&gt;=J$7),IF(Planning!$G82=0,"◆",IF(Planning!$O82="Terminé","T",IF(Planning!$O82="En retard","R",IF(Planning!$J82="Oui","C","P")))),""))</f>
        <v/>
      </c>
      <c r="K82" s="34">
        <f>IF(OR(Planning!$C82="",Planning!$M82=""),"",IF(AND(Planning!$H82&lt;=K$7+4,Planning!$M82&gt;=K$7),IF(Planning!$G82=0,"◆",IF(Planning!$O82="Terminé","T",IF(Planning!$O82="En retard","R",IF(Planning!$J82="Oui","C","P")))),""))</f>
        <v/>
      </c>
      <c r="L82" s="34">
        <f>IF(OR(Planning!$C82="",Planning!$M82=""),"",IF(AND(Planning!$H82&lt;=L$7+4,Planning!$M82&gt;=L$7),IF(Planning!$G82=0,"◆",IF(Planning!$O82="Terminé","T",IF(Planning!$O82="En retard","R",IF(Planning!$J82="Oui","C","P")))),""))</f>
        <v/>
      </c>
      <c r="M82" s="34">
        <f>IF(OR(Planning!$C82="",Planning!$M82=""),"",IF(AND(Planning!$H82&lt;=M$7+4,Planning!$M82&gt;=M$7),IF(Planning!$G82=0,"◆",IF(Planning!$O82="Terminé","T",IF(Planning!$O82="En retard","R",IF(Planning!$J82="Oui","C","P")))),""))</f>
        <v/>
      </c>
      <c r="N82" s="34">
        <f>IF(OR(Planning!$C82="",Planning!$M82=""),"",IF(AND(Planning!$H82&lt;=N$7+4,Planning!$M82&gt;=N$7),IF(Planning!$G82=0,"◆",IF(Planning!$O82="Terminé","T",IF(Planning!$O82="En retard","R",IF(Planning!$J82="Oui","C","P")))),""))</f>
        <v/>
      </c>
      <c r="O82" s="34">
        <f>IF(OR(Planning!$C82="",Planning!$M82=""),"",IF(AND(Planning!$H82&lt;=O$7+4,Planning!$M82&gt;=O$7),IF(Planning!$G82=0,"◆",IF(Planning!$O82="Terminé","T",IF(Planning!$O82="En retard","R",IF(Planning!$J82="Oui","C","P")))),""))</f>
        <v/>
      </c>
      <c r="P82" s="34">
        <f>IF(OR(Planning!$C82="",Planning!$M82=""),"",IF(AND(Planning!$H82&lt;=P$7+4,Planning!$M82&gt;=P$7),IF(Planning!$G82=0,"◆",IF(Planning!$O82="Terminé","T",IF(Planning!$O82="En retard","R",IF(Planning!$J82="Oui","C","P")))),""))</f>
        <v/>
      </c>
      <c r="Q82" s="34">
        <f>IF(OR(Planning!$C82="",Planning!$M82=""),"",IF(AND(Planning!$H82&lt;=Q$7+4,Planning!$M82&gt;=Q$7),IF(Planning!$G82=0,"◆",IF(Planning!$O82="Terminé","T",IF(Planning!$O82="En retard","R",IF(Planning!$J82="Oui","C","P")))),""))</f>
        <v/>
      </c>
      <c r="R82" s="34">
        <f>IF(OR(Planning!$C82="",Planning!$M82=""),"",IF(AND(Planning!$H82&lt;=R$7+4,Planning!$M82&gt;=R$7),IF(Planning!$G82=0,"◆",IF(Planning!$O82="Terminé","T",IF(Planning!$O82="En retard","R",IF(Planning!$J82="Oui","C","P")))),""))</f>
        <v/>
      </c>
      <c r="S82" s="34">
        <f>IF(OR(Planning!$C82="",Planning!$M82=""),"",IF(AND(Planning!$H82&lt;=S$7+4,Planning!$M82&gt;=S$7),IF(Planning!$G82=0,"◆",IF(Planning!$O82="Terminé","T",IF(Planning!$O82="En retard","R",IF(Planning!$J82="Oui","C","P")))),""))</f>
        <v/>
      </c>
      <c r="T82" s="34">
        <f>IF(OR(Planning!$C82="",Planning!$M82=""),"",IF(AND(Planning!$H82&lt;=T$7+4,Planning!$M82&gt;=T$7),IF(Planning!$G82=0,"◆",IF(Planning!$O82="Terminé","T",IF(Planning!$O82="En retard","R",IF(Planning!$J82="Oui","C","P")))),""))</f>
        <v/>
      </c>
      <c r="U82" s="34">
        <f>IF(OR(Planning!$C82="",Planning!$M82=""),"",IF(AND(Planning!$H82&lt;=U$7+4,Planning!$M82&gt;=U$7),IF(Planning!$G82=0,"◆",IF(Planning!$O82="Terminé","T",IF(Planning!$O82="En retard","R",IF(Planning!$J82="Oui","C","P")))),""))</f>
        <v/>
      </c>
      <c r="V82" s="34">
        <f>IF(OR(Planning!$C82="",Planning!$M82=""),"",IF(AND(Planning!$H82&lt;=V$7+4,Planning!$M82&gt;=V$7),IF(Planning!$G82=0,"◆",IF(Planning!$O82="Terminé","T",IF(Planning!$O82="En retard","R",IF(Planning!$J82="Oui","C","P")))),""))</f>
        <v/>
      </c>
      <c r="W82" s="34">
        <f>IF(OR(Planning!$C82="",Planning!$M82=""),"",IF(AND(Planning!$H82&lt;=W$7+4,Planning!$M82&gt;=W$7),IF(Planning!$G82=0,"◆",IF(Planning!$O82="Terminé","T",IF(Planning!$O82="En retard","R",IF(Planning!$J82="Oui","C","P")))),""))</f>
        <v/>
      </c>
      <c r="X82" s="34">
        <f>IF(OR(Planning!$C82="",Planning!$M82=""),"",IF(AND(Planning!$H82&lt;=X$7+4,Planning!$M82&gt;=X$7),IF(Planning!$G82=0,"◆",IF(Planning!$O82="Terminé","T",IF(Planning!$O82="En retard","R",IF(Planning!$J82="Oui","C","P")))),""))</f>
        <v/>
      </c>
      <c r="Y82" s="34">
        <f>IF(OR(Planning!$C82="",Planning!$M82=""),"",IF(AND(Planning!$H82&lt;=Y$7+4,Planning!$M82&gt;=Y$7),IF(Planning!$G82=0,"◆",IF(Planning!$O82="Terminé","T",IF(Planning!$O82="En retard","R",IF(Planning!$J82="Oui","C","P")))),""))</f>
        <v/>
      </c>
      <c r="Z82" s="34">
        <f>IF(OR(Planning!$C82="",Planning!$M82=""),"",IF(AND(Planning!$H82&lt;=Z$7+4,Planning!$M82&gt;=Z$7),IF(Planning!$G82=0,"◆",IF(Planning!$O82="Terminé","T",IF(Planning!$O82="En retard","R",IF(Planning!$J82="Oui","C","P")))),""))</f>
        <v/>
      </c>
      <c r="AA82" s="34">
        <f>IF(OR(Planning!$C82="",Planning!$M82=""),"",IF(AND(Planning!$H82&lt;=AA$7+4,Planning!$M82&gt;=AA$7),IF(Planning!$G82=0,"◆",IF(Planning!$O82="Terminé","T",IF(Planning!$O82="En retard","R",IF(Planning!$J82="Oui","C","P")))),""))</f>
        <v/>
      </c>
      <c r="AB82" s="34">
        <f>IF(OR(Planning!$C82="",Planning!$M82=""),"",IF(AND(Planning!$H82&lt;=AB$7+4,Planning!$M82&gt;=AB$7),IF(Planning!$G82=0,"◆",IF(Planning!$O82="Terminé","T",IF(Planning!$O82="En retard","R",IF(Planning!$J82="Oui","C","P")))),""))</f>
        <v/>
      </c>
      <c r="AC82" s="34">
        <f>IF(OR(Planning!$C82="",Planning!$M82=""),"",IF(AND(Planning!$H82&lt;=AC$7+4,Planning!$M82&gt;=AC$7),IF(Planning!$G82=0,"◆",IF(Planning!$O82="Terminé","T",IF(Planning!$O82="En retard","R",IF(Planning!$J82="Oui","C","P")))),""))</f>
        <v/>
      </c>
      <c r="AD82" s="34">
        <f>IF(OR(Planning!$C82="",Planning!$M82=""),"",IF(AND(Planning!$H82&lt;=AD$7+4,Planning!$M82&gt;=AD$7),IF(Planning!$G82=0,"◆",IF(Planning!$O82="Terminé","T",IF(Planning!$O82="En retard","R",IF(Planning!$J82="Oui","C","P")))),""))</f>
        <v/>
      </c>
      <c r="AE82" s="34">
        <f>IF(OR(Planning!$C82="",Planning!$M82=""),"",IF(AND(Planning!$H82&lt;=AE$7+4,Planning!$M82&gt;=AE$7),IF(Planning!$G82=0,"◆",IF(Planning!$O82="Terminé","T",IF(Planning!$O82="En retard","R",IF(Planning!$J82="Oui","C","P")))),""))</f>
        <v/>
      </c>
      <c r="AF82" s="34">
        <f>IF(OR(Planning!$C82="",Planning!$M82=""),"",IF(AND(Planning!$H82&lt;=AF$7+4,Planning!$M82&gt;=AF$7),IF(Planning!$G82=0,"◆",IF(Planning!$O82="Terminé","T",IF(Planning!$O82="En retard","R",IF(Planning!$J82="Oui","C","P")))),""))</f>
        <v/>
      </c>
      <c r="AG82" s="34">
        <f>IF(OR(Planning!$C82="",Planning!$M82=""),"",IF(AND(Planning!$H82&lt;=AG$7+4,Planning!$M82&gt;=AG$7),IF(Planning!$G82=0,"◆",IF(Planning!$O82="Terminé","T",IF(Planning!$O82="En retard","R",IF(Planning!$J82="Oui","C","P")))),""))</f>
        <v/>
      </c>
      <c r="AH82" s="34">
        <f>IF(OR(Planning!$C82="",Planning!$M82=""),"",IF(AND(Planning!$H82&lt;=AH$7+4,Planning!$M82&gt;=AH$7),IF(Planning!$G82=0,"◆",IF(Planning!$O82="Terminé","T",IF(Planning!$O82="En retard","R",IF(Planning!$J82="Oui","C","P")))),""))</f>
        <v/>
      </c>
      <c r="AI82" s="34">
        <f>IF(OR(Planning!$C82="",Planning!$M82=""),"",IF(AND(Planning!$H82&lt;=AI$7+4,Planning!$M82&gt;=AI$7),IF(Planning!$G82=0,"◆",IF(Planning!$O82="Terminé","T",IF(Planning!$O82="En retard","R",IF(Planning!$J82="Oui","C","P")))),""))</f>
        <v/>
      </c>
      <c r="AJ82" s="34">
        <f>IF(OR(Planning!$C82="",Planning!$M82=""),"",IF(AND(Planning!$H82&lt;=AJ$7+4,Planning!$M82&gt;=AJ$7),IF(Planning!$G82=0,"◆",IF(Planning!$O82="Terminé","T",IF(Planning!$O82="En retard","R",IF(Planning!$J82="Oui","C","P")))),""))</f>
        <v/>
      </c>
      <c r="AK82" s="34">
        <f>IF(OR(Planning!$C82="",Planning!$M82=""),"",IF(AND(Planning!$H82&lt;=AK$7+4,Planning!$M82&gt;=AK$7),IF(Planning!$G82=0,"◆",IF(Planning!$O82="Terminé","T",IF(Planning!$O82="En retard","R",IF(Planning!$J82="Oui","C","P")))),""))</f>
        <v/>
      </c>
      <c r="AL82" s="34">
        <f>IF(OR(Planning!$C82="",Planning!$M82=""),"",IF(AND(Planning!$H82&lt;=AL$7+4,Planning!$M82&gt;=AL$7),IF(Planning!$G82=0,"◆",IF(Planning!$O82="Terminé","T",IF(Planning!$O82="En retard","R",IF(Planning!$J82="Oui","C","P")))),""))</f>
        <v/>
      </c>
      <c r="AM82" s="34">
        <f>IF(OR(Planning!$C82="",Planning!$M82=""),"",IF(AND(Planning!$H82&lt;=AM$7+4,Planning!$M82&gt;=AM$7),IF(Planning!$G82=0,"◆",IF(Planning!$O82="Terminé","T",IF(Planning!$O82="En retard","R",IF(Planning!$J82="Oui","C","P")))),""))</f>
        <v/>
      </c>
      <c r="AN82" s="34">
        <f>IF(OR(Planning!$C82="",Planning!$M82=""),"",IF(AND(Planning!$H82&lt;=AN$7+4,Planning!$M82&gt;=AN$7),IF(Planning!$G82=0,"◆",IF(Planning!$O82="Terminé","T",IF(Planning!$O82="En retard","R",IF(Planning!$J82="Oui","C","P")))),""))</f>
        <v/>
      </c>
      <c r="AO82" s="34">
        <f>IF(OR(Planning!$C82="",Planning!$M82=""),"",IF(AND(Planning!$H82&lt;=AO$7+4,Planning!$M82&gt;=AO$7),IF(Planning!$G82=0,"◆",IF(Planning!$O82="Terminé","T",IF(Planning!$O82="En retard","R",IF(Planning!$J82="Oui","C","P")))),""))</f>
        <v/>
      </c>
      <c r="AP82" s="34">
        <f>IF(OR(Planning!$C82="",Planning!$M82=""),"",IF(AND(Planning!$H82&lt;=AP$7+4,Planning!$M82&gt;=AP$7),IF(Planning!$G82=0,"◆",IF(Planning!$O82="Terminé","T",IF(Planning!$O82="En retard","R",IF(Planning!$J82="Oui","C","P")))),""))</f>
        <v/>
      </c>
      <c r="AQ82" s="34">
        <f>IF(OR(Planning!$C82="",Planning!$M82=""),"",IF(AND(Planning!$H82&lt;=AQ$7+4,Planning!$M82&gt;=AQ$7),IF(Planning!$G82=0,"◆",IF(Planning!$O82="Terminé","T",IF(Planning!$O82="En retard","R",IF(Planning!$J82="Oui","C","P")))),""))</f>
        <v/>
      </c>
    </row>
    <row r="83">
      <c r="A83" s="33">
        <f>IF(Planning!$C83="","",Planning!A83)</f>
        <v/>
      </c>
      <c r="B83" s="33">
        <f>IF(Planning!$C83="","",Planning!C83)</f>
        <v/>
      </c>
      <c r="C83" s="33">
        <f>IF(Planning!$C83="","",Planning!D83)</f>
        <v/>
      </c>
      <c r="D83" s="34">
        <f>IF(OR(Planning!$C83="",Planning!$M83=""),"",IF(AND(Planning!$H83&lt;=D$7+4,Planning!$M83&gt;=D$7),IF(Planning!$G83=0,"◆",IF(Planning!$O83="Terminé","T",IF(Planning!$O83="En retard","R",IF(Planning!$J83="Oui","C","P")))),""))</f>
        <v/>
      </c>
      <c r="E83" s="34">
        <f>IF(OR(Planning!$C83="",Planning!$M83=""),"",IF(AND(Planning!$H83&lt;=E$7+4,Planning!$M83&gt;=E$7),IF(Planning!$G83=0,"◆",IF(Planning!$O83="Terminé","T",IF(Planning!$O83="En retard","R",IF(Planning!$J83="Oui","C","P")))),""))</f>
        <v/>
      </c>
      <c r="F83" s="34">
        <f>IF(OR(Planning!$C83="",Planning!$M83=""),"",IF(AND(Planning!$H83&lt;=F$7+4,Planning!$M83&gt;=F$7),IF(Planning!$G83=0,"◆",IF(Planning!$O83="Terminé","T",IF(Planning!$O83="En retard","R",IF(Planning!$J83="Oui","C","P")))),""))</f>
        <v/>
      </c>
      <c r="G83" s="34">
        <f>IF(OR(Planning!$C83="",Planning!$M83=""),"",IF(AND(Planning!$H83&lt;=G$7+4,Planning!$M83&gt;=G$7),IF(Planning!$G83=0,"◆",IF(Planning!$O83="Terminé","T",IF(Planning!$O83="En retard","R",IF(Planning!$J83="Oui","C","P")))),""))</f>
        <v/>
      </c>
      <c r="H83" s="34">
        <f>IF(OR(Planning!$C83="",Planning!$M83=""),"",IF(AND(Planning!$H83&lt;=H$7+4,Planning!$M83&gt;=H$7),IF(Planning!$G83=0,"◆",IF(Planning!$O83="Terminé","T",IF(Planning!$O83="En retard","R",IF(Planning!$J83="Oui","C","P")))),""))</f>
        <v/>
      </c>
      <c r="I83" s="34">
        <f>IF(OR(Planning!$C83="",Planning!$M83=""),"",IF(AND(Planning!$H83&lt;=I$7+4,Planning!$M83&gt;=I$7),IF(Planning!$G83=0,"◆",IF(Planning!$O83="Terminé","T",IF(Planning!$O83="En retard","R",IF(Planning!$J83="Oui","C","P")))),""))</f>
        <v/>
      </c>
      <c r="J83" s="34">
        <f>IF(OR(Planning!$C83="",Planning!$M83=""),"",IF(AND(Planning!$H83&lt;=J$7+4,Planning!$M83&gt;=J$7),IF(Planning!$G83=0,"◆",IF(Planning!$O83="Terminé","T",IF(Planning!$O83="En retard","R",IF(Planning!$J83="Oui","C","P")))),""))</f>
        <v/>
      </c>
      <c r="K83" s="34">
        <f>IF(OR(Planning!$C83="",Planning!$M83=""),"",IF(AND(Planning!$H83&lt;=K$7+4,Planning!$M83&gt;=K$7),IF(Planning!$G83=0,"◆",IF(Planning!$O83="Terminé","T",IF(Planning!$O83="En retard","R",IF(Planning!$J83="Oui","C","P")))),""))</f>
        <v/>
      </c>
      <c r="L83" s="34">
        <f>IF(OR(Planning!$C83="",Planning!$M83=""),"",IF(AND(Planning!$H83&lt;=L$7+4,Planning!$M83&gt;=L$7),IF(Planning!$G83=0,"◆",IF(Planning!$O83="Terminé","T",IF(Planning!$O83="En retard","R",IF(Planning!$J83="Oui","C","P")))),""))</f>
        <v/>
      </c>
      <c r="M83" s="34">
        <f>IF(OR(Planning!$C83="",Planning!$M83=""),"",IF(AND(Planning!$H83&lt;=M$7+4,Planning!$M83&gt;=M$7),IF(Planning!$G83=0,"◆",IF(Planning!$O83="Terminé","T",IF(Planning!$O83="En retard","R",IF(Planning!$J83="Oui","C","P")))),""))</f>
        <v/>
      </c>
      <c r="N83" s="34">
        <f>IF(OR(Planning!$C83="",Planning!$M83=""),"",IF(AND(Planning!$H83&lt;=N$7+4,Planning!$M83&gt;=N$7),IF(Planning!$G83=0,"◆",IF(Planning!$O83="Terminé","T",IF(Planning!$O83="En retard","R",IF(Planning!$J83="Oui","C","P")))),""))</f>
        <v/>
      </c>
      <c r="O83" s="34">
        <f>IF(OR(Planning!$C83="",Planning!$M83=""),"",IF(AND(Planning!$H83&lt;=O$7+4,Planning!$M83&gt;=O$7),IF(Planning!$G83=0,"◆",IF(Planning!$O83="Terminé","T",IF(Planning!$O83="En retard","R",IF(Planning!$J83="Oui","C","P")))),""))</f>
        <v/>
      </c>
      <c r="P83" s="34">
        <f>IF(OR(Planning!$C83="",Planning!$M83=""),"",IF(AND(Planning!$H83&lt;=P$7+4,Planning!$M83&gt;=P$7),IF(Planning!$G83=0,"◆",IF(Planning!$O83="Terminé","T",IF(Planning!$O83="En retard","R",IF(Planning!$J83="Oui","C","P")))),""))</f>
        <v/>
      </c>
      <c r="Q83" s="34">
        <f>IF(OR(Planning!$C83="",Planning!$M83=""),"",IF(AND(Planning!$H83&lt;=Q$7+4,Planning!$M83&gt;=Q$7),IF(Planning!$G83=0,"◆",IF(Planning!$O83="Terminé","T",IF(Planning!$O83="En retard","R",IF(Planning!$J83="Oui","C","P")))),""))</f>
        <v/>
      </c>
      <c r="R83" s="34">
        <f>IF(OR(Planning!$C83="",Planning!$M83=""),"",IF(AND(Planning!$H83&lt;=R$7+4,Planning!$M83&gt;=R$7),IF(Planning!$G83=0,"◆",IF(Planning!$O83="Terminé","T",IF(Planning!$O83="En retard","R",IF(Planning!$J83="Oui","C","P")))),""))</f>
        <v/>
      </c>
      <c r="S83" s="34">
        <f>IF(OR(Planning!$C83="",Planning!$M83=""),"",IF(AND(Planning!$H83&lt;=S$7+4,Planning!$M83&gt;=S$7),IF(Planning!$G83=0,"◆",IF(Planning!$O83="Terminé","T",IF(Planning!$O83="En retard","R",IF(Planning!$J83="Oui","C","P")))),""))</f>
        <v/>
      </c>
      <c r="T83" s="34">
        <f>IF(OR(Planning!$C83="",Planning!$M83=""),"",IF(AND(Planning!$H83&lt;=T$7+4,Planning!$M83&gt;=T$7),IF(Planning!$G83=0,"◆",IF(Planning!$O83="Terminé","T",IF(Planning!$O83="En retard","R",IF(Planning!$J83="Oui","C","P")))),""))</f>
        <v/>
      </c>
      <c r="U83" s="34">
        <f>IF(OR(Planning!$C83="",Planning!$M83=""),"",IF(AND(Planning!$H83&lt;=U$7+4,Planning!$M83&gt;=U$7),IF(Planning!$G83=0,"◆",IF(Planning!$O83="Terminé","T",IF(Planning!$O83="En retard","R",IF(Planning!$J83="Oui","C","P")))),""))</f>
        <v/>
      </c>
      <c r="V83" s="34">
        <f>IF(OR(Planning!$C83="",Planning!$M83=""),"",IF(AND(Planning!$H83&lt;=V$7+4,Planning!$M83&gt;=V$7),IF(Planning!$G83=0,"◆",IF(Planning!$O83="Terminé","T",IF(Planning!$O83="En retard","R",IF(Planning!$J83="Oui","C","P")))),""))</f>
        <v/>
      </c>
      <c r="W83" s="34">
        <f>IF(OR(Planning!$C83="",Planning!$M83=""),"",IF(AND(Planning!$H83&lt;=W$7+4,Planning!$M83&gt;=W$7),IF(Planning!$G83=0,"◆",IF(Planning!$O83="Terminé","T",IF(Planning!$O83="En retard","R",IF(Planning!$J83="Oui","C","P")))),""))</f>
        <v/>
      </c>
      <c r="X83" s="34">
        <f>IF(OR(Planning!$C83="",Planning!$M83=""),"",IF(AND(Planning!$H83&lt;=X$7+4,Planning!$M83&gt;=X$7),IF(Planning!$G83=0,"◆",IF(Planning!$O83="Terminé","T",IF(Planning!$O83="En retard","R",IF(Planning!$J83="Oui","C","P")))),""))</f>
        <v/>
      </c>
      <c r="Y83" s="34">
        <f>IF(OR(Planning!$C83="",Planning!$M83=""),"",IF(AND(Planning!$H83&lt;=Y$7+4,Planning!$M83&gt;=Y$7),IF(Planning!$G83=0,"◆",IF(Planning!$O83="Terminé","T",IF(Planning!$O83="En retard","R",IF(Planning!$J83="Oui","C","P")))),""))</f>
        <v/>
      </c>
      <c r="Z83" s="34">
        <f>IF(OR(Planning!$C83="",Planning!$M83=""),"",IF(AND(Planning!$H83&lt;=Z$7+4,Planning!$M83&gt;=Z$7),IF(Planning!$G83=0,"◆",IF(Planning!$O83="Terminé","T",IF(Planning!$O83="En retard","R",IF(Planning!$J83="Oui","C","P")))),""))</f>
        <v/>
      </c>
      <c r="AA83" s="34">
        <f>IF(OR(Planning!$C83="",Planning!$M83=""),"",IF(AND(Planning!$H83&lt;=AA$7+4,Planning!$M83&gt;=AA$7),IF(Planning!$G83=0,"◆",IF(Planning!$O83="Terminé","T",IF(Planning!$O83="En retard","R",IF(Planning!$J83="Oui","C","P")))),""))</f>
        <v/>
      </c>
      <c r="AB83" s="34">
        <f>IF(OR(Planning!$C83="",Planning!$M83=""),"",IF(AND(Planning!$H83&lt;=AB$7+4,Planning!$M83&gt;=AB$7),IF(Planning!$G83=0,"◆",IF(Planning!$O83="Terminé","T",IF(Planning!$O83="En retard","R",IF(Planning!$J83="Oui","C","P")))),""))</f>
        <v/>
      </c>
      <c r="AC83" s="34">
        <f>IF(OR(Planning!$C83="",Planning!$M83=""),"",IF(AND(Planning!$H83&lt;=AC$7+4,Planning!$M83&gt;=AC$7),IF(Planning!$G83=0,"◆",IF(Planning!$O83="Terminé","T",IF(Planning!$O83="En retard","R",IF(Planning!$J83="Oui","C","P")))),""))</f>
        <v/>
      </c>
      <c r="AD83" s="34">
        <f>IF(OR(Planning!$C83="",Planning!$M83=""),"",IF(AND(Planning!$H83&lt;=AD$7+4,Planning!$M83&gt;=AD$7),IF(Planning!$G83=0,"◆",IF(Planning!$O83="Terminé","T",IF(Planning!$O83="En retard","R",IF(Planning!$J83="Oui","C","P")))),""))</f>
        <v/>
      </c>
      <c r="AE83" s="34">
        <f>IF(OR(Planning!$C83="",Planning!$M83=""),"",IF(AND(Planning!$H83&lt;=AE$7+4,Planning!$M83&gt;=AE$7),IF(Planning!$G83=0,"◆",IF(Planning!$O83="Terminé","T",IF(Planning!$O83="En retard","R",IF(Planning!$J83="Oui","C","P")))),""))</f>
        <v/>
      </c>
      <c r="AF83" s="34">
        <f>IF(OR(Planning!$C83="",Planning!$M83=""),"",IF(AND(Planning!$H83&lt;=AF$7+4,Planning!$M83&gt;=AF$7),IF(Planning!$G83=0,"◆",IF(Planning!$O83="Terminé","T",IF(Planning!$O83="En retard","R",IF(Planning!$J83="Oui","C","P")))),""))</f>
        <v/>
      </c>
      <c r="AG83" s="34">
        <f>IF(OR(Planning!$C83="",Planning!$M83=""),"",IF(AND(Planning!$H83&lt;=AG$7+4,Planning!$M83&gt;=AG$7),IF(Planning!$G83=0,"◆",IF(Planning!$O83="Terminé","T",IF(Planning!$O83="En retard","R",IF(Planning!$J83="Oui","C","P")))),""))</f>
        <v/>
      </c>
      <c r="AH83" s="34">
        <f>IF(OR(Planning!$C83="",Planning!$M83=""),"",IF(AND(Planning!$H83&lt;=AH$7+4,Planning!$M83&gt;=AH$7),IF(Planning!$G83=0,"◆",IF(Planning!$O83="Terminé","T",IF(Planning!$O83="En retard","R",IF(Planning!$J83="Oui","C","P")))),""))</f>
        <v/>
      </c>
      <c r="AI83" s="34">
        <f>IF(OR(Planning!$C83="",Planning!$M83=""),"",IF(AND(Planning!$H83&lt;=AI$7+4,Planning!$M83&gt;=AI$7),IF(Planning!$G83=0,"◆",IF(Planning!$O83="Terminé","T",IF(Planning!$O83="En retard","R",IF(Planning!$J83="Oui","C","P")))),""))</f>
        <v/>
      </c>
      <c r="AJ83" s="34">
        <f>IF(OR(Planning!$C83="",Planning!$M83=""),"",IF(AND(Planning!$H83&lt;=AJ$7+4,Planning!$M83&gt;=AJ$7),IF(Planning!$G83=0,"◆",IF(Planning!$O83="Terminé","T",IF(Planning!$O83="En retard","R",IF(Planning!$J83="Oui","C","P")))),""))</f>
        <v/>
      </c>
      <c r="AK83" s="34">
        <f>IF(OR(Planning!$C83="",Planning!$M83=""),"",IF(AND(Planning!$H83&lt;=AK$7+4,Planning!$M83&gt;=AK$7),IF(Planning!$G83=0,"◆",IF(Planning!$O83="Terminé","T",IF(Planning!$O83="En retard","R",IF(Planning!$J83="Oui","C","P")))),""))</f>
        <v/>
      </c>
      <c r="AL83" s="34">
        <f>IF(OR(Planning!$C83="",Planning!$M83=""),"",IF(AND(Planning!$H83&lt;=AL$7+4,Planning!$M83&gt;=AL$7),IF(Planning!$G83=0,"◆",IF(Planning!$O83="Terminé","T",IF(Planning!$O83="En retard","R",IF(Planning!$J83="Oui","C","P")))),""))</f>
        <v/>
      </c>
      <c r="AM83" s="34">
        <f>IF(OR(Planning!$C83="",Planning!$M83=""),"",IF(AND(Planning!$H83&lt;=AM$7+4,Planning!$M83&gt;=AM$7),IF(Planning!$G83=0,"◆",IF(Planning!$O83="Terminé","T",IF(Planning!$O83="En retard","R",IF(Planning!$J83="Oui","C","P")))),""))</f>
        <v/>
      </c>
      <c r="AN83" s="34">
        <f>IF(OR(Planning!$C83="",Planning!$M83=""),"",IF(AND(Planning!$H83&lt;=AN$7+4,Planning!$M83&gt;=AN$7),IF(Planning!$G83=0,"◆",IF(Planning!$O83="Terminé","T",IF(Planning!$O83="En retard","R",IF(Planning!$J83="Oui","C","P")))),""))</f>
        <v/>
      </c>
      <c r="AO83" s="34">
        <f>IF(OR(Planning!$C83="",Planning!$M83=""),"",IF(AND(Planning!$H83&lt;=AO$7+4,Planning!$M83&gt;=AO$7),IF(Planning!$G83=0,"◆",IF(Planning!$O83="Terminé","T",IF(Planning!$O83="En retard","R",IF(Planning!$J83="Oui","C","P")))),""))</f>
        <v/>
      </c>
      <c r="AP83" s="34">
        <f>IF(OR(Planning!$C83="",Planning!$M83=""),"",IF(AND(Planning!$H83&lt;=AP$7+4,Planning!$M83&gt;=AP$7),IF(Planning!$G83=0,"◆",IF(Planning!$O83="Terminé","T",IF(Planning!$O83="En retard","R",IF(Planning!$J83="Oui","C","P")))),""))</f>
        <v/>
      </c>
      <c r="AQ83" s="34">
        <f>IF(OR(Planning!$C83="",Planning!$M83=""),"",IF(AND(Planning!$H83&lt;=AQ$7+4,Planning!$M83&gt;=AQ$7),IF(Planning!$G83=0,"◆",IF(Planning!$O83="Terminé","T",IF(Planning!$O83="En retard","R",IF(Planning!$J83="Oui","C","P")))),""))</f>
        <v/>
      </c>
    </row>
    <row r="84">
      <c r="A84" s="33">
        <f>IF(Planning!$C84="","",Planning!A84)</f>
        <v/>
      </c>
      <c r="B84" s="33">
        <f>IF(Planning!$C84="","",Planning!C84)</f>
        <v/>
      </c>
      <c r="C84" s="33">
        <f>IF(Planning!$C84="","",Planning!D84)</f>
        <v/>
      </c>
      <c r="D84" s="34">
        <f>IF(OR(Planning!$C84="",Planning!$M84=""),"",IF(AND(Planning!$H84&lt;=D$7+4,Planning!$M84&gt;=D$7),IF(Planning!$G84=0,"◆",IF(Planning!$O84="Terminé","T",IF(Planning!$O84="En retard","R",IF(Planning!$J84="Oui","C","P")))),""))</f>
        <v/>
      </c>
      <c r="E84" s="34">
        <f>IF(OR(Planning!$C84="",Planning!$M84=""),"",IF(AND(Planning!$H84&lt;=E$7+4,Planning!$M84&gt;=E$7),IF(Planning!$G84=0,"◆",IF(Planning!$O84="Terminé","T",IF(Planning!$O84="En retard","R",IF(Planning!$J84="Oui","C","P")))),""))</f>
        <v/>
      </c>
      <c r="F84" s="34">
        <f>IF(OR(Planning!$C84="",Planning!$M84=""),"",IF(AND(Planning!$H84&lt;=F$7+4,Planning!$M84&gt;=F$7),IF(Planning!$G84=0,"◆",IF(Planning!$O84="Terminé","T",IF(Planning!$O84="En retard","R",IF(Planning!$J84="Oui","C","P")))),""))</f>
        <v/>
      </c>
      <c r="G84" s="34">
        <f>IF(OR(Planning!$C84="",Planning!$M84=""),"",IF(AND(Planning!$H84&lt;=G$7+4,Planning!$M84&gt;=G$7),IF(Planning!$G84=0,"◆",IF(Planning!$O84="Terminé","T",IF(Planning!$O84="En retard","R",IF(Planning!$J84="Oui","C","P")))),""))</f>
        <v/>
      </c>
      <c r="H84" s="34">
        <f>IF(OR(Planning!$C84="",Planning!$M84=""),"",IF(AND(Planning!$H84&lt;=H$7+4,Planning!$M84&gt;=H$7),IF(Planning!$G84=0,"◆",IF(Planning!$O84="Terminé","T",IF(Planning!$O84="En retard","R",IF(Planning!$J84="Oui","C","P")))),""))</f>
        <v/>
      </c>
      <c r="I84" s="34">
        <f>IF(OR(Planning!$C84="",Planning!$M84=""),"",IF(AND(Planning!$H84&lt;=I$7+4,Planning!$M84&gt;=I$7),IF(Planning!$G84=0,"◆",IF(Planning!$O84="Terminé","T",IF(Planning!$O84="En retard","R",IF(Planning!$J84="Oui","C","P")))),""))</f>
        <v/>
      </c>
      <c r="J84" s="34">
        <f>IF(OR(Planning!$C84="",Planning!$M84=""),"",IF(AND(Planning!$H84&lt;=J$7+4,Planning!$M84&gt;=J$7),IF(Planning!$G84=0,"◆",IF(Planning!$O84="Terminé","T",IF(Planning!$O84="En retard","R",IF(Planning!$J84="Oui","C","P")))),""))</f>
        <v/>
      </c>
      <c r="K84" s="34">
        <f>IF(OR(Planning!$C84="",Planning!$M84=""),"",IF(AND(Planning!$H84&lt;=K$7+4,Planning!$M84&gt;=K$7),IF(Planning!$G84=0,"◆",IF(Planning!$O84="Terminé","T",IF(Planning!$O84="En retard","R",IF(Planning!$J84="Oui","C","P")))),""))</f>
        <v/>
      </c>
      <c r="L84" s="34">
        <f>IF(OR(Planning!$C84="",Planning!$M84=""),"",IF(AND(Planning!$H84&lt;=L$7+4,Planning!$M84&gt;=L$7),IF(Planning!$G84=0,"◆",IF(Planning!$O84="Terminé","T",IF(Planning!$O84="En retard","R",IF(Planning!$J84="Oui","C","P")))),""))</f>
        <v/>
      </c>
      <c r="M84" s="34">
        <f>IF(OR(Planning!$C84="",Planning!$M84=""),"",IF(AND(Planning!$H84&lt;=M$7+4,Planning!$M84&gt;=M$7),IF(Planning!$G84=0,"◆",IF(Planning!$O84="Terminé","T",IF(Planning!$O84="En retard","R",IF(Planning!$J84="Oui","C","P")))),""))</f>
        <v/>
      </c>
      <c r="N84" s="34">
        <f>IF(OR(Planning!$C84="",Planning!$M84=""),"",IF(AND(Planning!$H84&lt;=N$7+4,Planning!$M84&gt;=N$7),IF(Planning!$G84=0,"◆",IF(Planning!$O84="Terminé","T",IF(Planning!$O84="En retard","R",IF(Planning!$J84="Oui","C","P")))),""))</f>
        <v/>
      </c>
      <c r="O84" s="34">
        <f>IF(OR(Planning!$C84="",Planning!$M84=""),"",IF(AND(Planning!$H84&lt;=O$7+4,Planning!$M84&gt;=O$7),IF(Planning!$G84=0,"◆",IF(Planning!$O84="Terminé","T",IF(Planning!$O84="En retard","R",IF(Planning!$J84="Oui","C","P")))),""))</f>
        <v/>
      </c>
      <c r="P84" s="34">
        <f>IF(OR(Planning!$C84="",Planning!$M84=""),"",IF(AND(Planning!$H84&lt;=P$7+4,Planning!$M84&gt;=P$7),IF(Planning!$G84=0,"◆",IF(Planning!$O84="Terminé","T",IF(Planning!$O84="En retard","R",IF(Planning!$J84="Oui","C","P")))),""))</f>
        <v/>
      </c>
      <c r="Q84" s="34">
        <f>IF(OR(Planning!$C84="",Planning!$M84=""),"",IF(AND(Planning!$H84&lt;=Q$7+4,Planning!$M84&gt;=Q$7),IF(Planning!$G84=0,"◆",IF(Planning!$O84="Terminé","T",IF(Planning!$O84="En retard","R",IF(Planning!$J84="Oui","C","P")))),""))</f>
        <v/>
      </c>
      <c r="R84" s="34">
        <f>IF(OR(Planning!$C84="",Planning!$M84=""),"",IF(AND(Planning!$H84&lt;=R$7+4,Planning!$M84&gt;=R$7),IF(Planning!$G84=0,"◆",IF(Planning!$O84="Terminé","T",IF(Planning!$O84="En retard","R",IF(Planning!$J84="Oui","C","P")))),""))</f>
        <v/>
      </c>
      <c r="S84" s="34">
        <f>IF(OR(Planning!$C84="",Planning!$M84=""),"",IF(AND(Planning!$H84&lt;=S$7+4,Planning!$M84&gt;=S$7),IF(Planning!$G84=0,"◆",IF(Planning!$O84="Terminé","T",IF(Planning!$O84="En retard","R",IF(Planning!$J84="Oui","C","P")))),""))</f>
        <v/>
      </c>
      <c r="T84" s="34">
        <f>IF(OR(Planning!$C84="",Planning!$M84=""),"",IF(AND(Planning!$H84&lt;=T$7+4,Planning!$M84&gt;=T$7),IF(Planning!$G84=0,"◆",IF(Planning!$O84="Terminé","T",IF(Planning!$O84="En retard","R",IF(Planning!$J84="Oui","C","P")))),""))</f>
        <v/>
      </c>
      <c r="U84" s="34">
        <f>IF(OR(Planning!$C84="",Planning!$M84=""),"",IF(AND(Planning!$H84&lt;=U$7+4,Planning!$M84&gt;=U$7),IF(Planning!$G84=0,"◆",IF(Planning!$O84="Terminé","T",IF(Planning!$O84="En retard","R",IF(Planning!$J84="Oui","C","P")))),""))</f>
        <v/>
      </c>
      <c r="V84" s="34">
        <f>IF(OR(Planning!$C84="",Planning!$M84=""),"",IF(AND(Planning!$H84&lt;=V$7+4,Planning!$M84&gt;=V$7),IF(Planning!$G84=0,"◆",IF(Planning!$O84="Terminé","T",IF(Planning!$O84="En retard","R",IF(Planning!$J84="Oui","C","P")))),""))</f>
        <v/>
      </c>
      <c r="W84" s="34">
        <f>IF(OR(Planning!$C84="",Planning!$M84=""),"",IF(AND(Planning!$H84&lt;=W$7+4,Planning!$M84&gt;=W$7),IF(Planning!$G84=0,"◆",IF(Planning!$O84="Terminé","T",IF(Planning!$O84="En retard","R",IF(Planning!$J84="Oui","C","P")))),""))</f>
        <v/>
      </c>
      <c r="X84" s="34">
        <f>IF(OR(Planning!$C84="",Planning!$M84=""),"",IF(AND(Planning!$H84&lt;=X$7+4,Planning!$M84&gt;=X$7),IF(Planning!$G84=0,"◆",IF(Planning!$O84="Terminé","T",IF(Planning!$O84="En retard","R",IF(Planning!$J84="Oui","C","P")))),""))</f>
        <v/>
      </c>
      <c r="Y84" s="34">
        <f>IF(OR(Planning!$C84="",Planning!$M84=""),"",IF(AND(Planning!$H84&lt;=Y$7+4,Planning!$M84&gt;=Y$7),IF(Planning!$G84=0,"◆",IF(Planning!$O84="Terminé","T",IF(Planning!$O84="En retard","R",IF(Planning!$J84="Oui","C","P")))),""))</f>
        <v/>
      </c>
      <c r="Z84" s="34">
        <f>IF(OR(Planning!$C84="",Planning!$M84=""),"",IF(AND(Planning!$H84&lt;=Z$7+4,Planning!$M84&gt;=Z$7),IF(Planning!$G84=0,"◆",IF(Planning!$O84="Terminé","T",IF(Planning!$O84="En retard","R",IF(Planning!$J84="Oui","C","P")))),""))</f>
        <v/>
      </c>
      <c r="AA84" s="34">
        <f>IF(OR(Planning!$C84="",Planning!$M84=""),"",IF(AND(Planning!$H84&lt;=AA$7+4,Planning!$M84&gt;=AA$7),IF(Planning!$G84=0,"◆",IF(Planning!$O84="Terminé","T",IF(Planning!$O84="En retard","R",IF(Planning!$J84="Oui","C","P")))),""))</f>
        <v/>
      </c>
      <c r="AB84" s="34">
        <f>IF(OR(Planning!$C84="",Planning!$M84=""),"",IF(AND(Planning!$H84&lt;=AB$7+4,Planning!$M84&gt;=AB$7),IF(Planning!$G84=0,"◆",IF(Planning!$O84="Terminé","T",IF(Planning!$O84="En retard","R",IF(Planning!$J84="Oui","C","P")))),""))</f>
        <v/>
      </c>
      <c r="AC84" s="34">
        <f>IF(OR(Planning!$C84="",Planning!$M84=""),"",IF(AND(Planning!$H84&lt;=AC$7+4,Planning!$M84&gt;=AC$7),IF(Planning!$G84=0,"◆",IF(Planning!$O84="Terminé","T",IF(Planning!$O84="En retard","R",IF(Planning!$J84="Oui","C","P")))),""))</f>
        <v/>
      </c>
      <c r="AD84" s="34">
        <f>IF(OR(Planning!$C84="",Planning!$M84=""),"",IF(AND(Planning!$H84&lt;=AD$7+4,Planning!$M84&gt;=AD$7),IF(Planning!$G84=0,"◆",IF(Planning!$O84="Terminé","T",IF(Planning!$O84="En retard","R",IF(Planning!$J84="Oui","C","P")))),""))</f>
        <v/>
      </c>
      <c r="AE84" s="34">
        <f>IF(OR(Planning!$C84="",Planning!$M84=""),"",IF(AND(Planning!$H84&lt;=AE$7+4,Planning!$M84&gt;=AE$7),IF(Planning!$G84=0,"◆",IF(Planning!$O84="Terminé","T",IF(Planning!$O84="En retard","R",IF(Planning!$J84="Oui","C","P")))),""))</f>
        <v/>
      </c>
      <c r="AF84" s="34">
        <f>IF(OR(Planning!$C84="",Planning!$M84=""),"",IF(AND(Planning!$H84&lt;=AF$7+4,Planning!$M84&gt;=AF$7),IF(Planning!$G84=0,"◆",IF(Planning!$O84="Terminé","T",IF(Planning!$O84="En retard","R",IF(Planning!$J84="Oui","C","P")))),""))</f>
        <v/>
      </c>
      <c r="AG84" s="34">
        <f>IF(OR(Planning!$C84="",Planning!$M84=""),"",IF(AND(Planning!$H84&lt;=AG$7+4,Planning!$M84&gt;=AG$7),IF(Planning!$G84=0,"◆",IF(Planning!$O84="Terminé","T",IF(Planning!$O84="En retard","R",IF(Planning!$J84="Oui","C","P")))),""))</f>
        <v/>
      </c>
      <c r="AH84" s="34">
        <f>IF(OR(Planning!$C84="",Planning!$M84=""),"",IF(AND(Planning!$H84&lt;=AH$7+4,Planning!$M84&gt;=AH$7),IF(Planning!$G84=0,"◆",IF(Planning!$O84="Terminé","T",IF(Planning!$O84="En retard","R",IF(Planning!$J84="Oui","C","P")))),""))</f>
        <v/>
      </c>
      <c r="AI84" s="34">
        <f>IF(OR(Planning!$C84="",Planning!$M84=""),"",IF(AND(Planning!$H84&lt;=AI$7+4,Planning!$M84&gt;=AI$7),IF(Planning!$G84=0,"◆",IF(Planning!$O84="Terminé","T",IF(Planning!$O84="En retard","R",IF(Planning!$J84="Oui","C","P")))),""))</f>
        <v/>
      </c>
      <c r="AJ84" s="34">
        <f>IF(OR(Planning!$C84="",Planning!$M84=""),"",IF(AND(Planning!$H84&lt;=AJ$7+4,Planning!$M84&gt;=AJ$7),IF(Planning!$G84=0,"◆",IF(Planning!$O84="Terminé","T",IF(Planning!$O84="En retard","R",IF(Planning!$J84="Oui","C","P")))),""))</f>
        <v/>
      </c>
      <c r="AK84" s="34">
        <f>IF(OR(Planning!$C84="",Planning!$M84=""),"",IF(AND(Planning!$H84&lt;=AK$7+4,Planning!$M84&gt;=AK$7),IF(Planning!$G84=0,"◆",IF(Planning!$O84="Terminé","T",IF(Planning!$O84="En retard","R",IF(Planning!$J84="Oui","C","P")))),""))</f>
        <v/>
      </c>
      <c r="AL84" s="34">
        <f>IF(OR(Planning!$C84="",Planning!$M84=""),"",IF(AND(Planning!$H84&lt;=AL$7+4,Planning!$M84&gt;=AL$7),IF(Planning!$G84=0,"◆",IF(Planning!$O84="Terminé","T",IF(Planning!$O84="En retard","R",IF(Planning!$J84="Oui","C","P")))),""))</f>
        <v/>
      </c>
      <c r="AM84" s="34">
        <f>IF(OR(Planning!$C84="",Planning!$M84=""),"",IF(AND(Planning!$H84&lt;=AM$7+4,Planning!$M84&gt;=AM$7),IF(Planning!$G84=0,"◆",IF(Planning!$O84="Terminé","T",IF(Planning!$O84="En retard","R",IF(Planning!$J84="Oui","C","P")))),""))</f>
        <v/>
      </c>
      <c r="AN84" s="34">
        <f>IF(OR(Planning!$C84="",Planning!$M84=""),"",IF(AND(Planning!$H84&lt;=AN$7+4,Planning!$M84&gt;=AN$7),IF(Planning!$G84=0,"◆",IF(Planning!$O84="Terminé","T",IF(Planning!$O84="En retard","R",IF(Planning!$J84="Oui","C","P")))),""))</f>
        <v/>
      </c>
      <c r="AO84" s="34">
        <f>IF(OR(Planning!$C84="",Planning!$M84=""),"",IF(AND(Planning!$H84&lt;=AO$7+4,Planning!$M84&gt;=AO$7),IF(Planning!$G84=0,"◆",IF(Planning!$O84="Terminé","T",IF(Planning!$O84="En retard","R",IF(Planning!$J84="Oui","C","P")))),""))</f>
        <v/>
      </c>
      <c r="AP84" s="34">
        <f>IF(OR(Planning!$C84="",Planning!$M84=""),"",IF(AND(Planning!$H84&lt;=AP$7+4,Planning!$M84&gt;=AP$7),IF(Planning!$G84=0,"◆",IF(Planning!$O84="Terminé","T",IF(Planning!$O84="En retard","R",IF(Planning!$J84="Oui","C","P")))),""))</f>
        <v/>
      </c>
      <c r="AQ84" s="34">
        <f>IF(OR(Planning!$C84="",Planning!$M84=""),"",IF(AND(Planning!$H84&lt;=AQ$7+4,Planning!$M84&gt;=AQ$7),IF(Planning!$G84=0,"◆",IF(Planning!$O84="Terminé","T",IF(Planning!$O84="En retard","R",IF(Planning!$J84="Oui","C","P")))),""))</f>
        <v/>
      </c>
    </row>
    <row r="85">
      <c r="A85" s="33">
        <f>IF(Planning!$C85="","",Planning!A85)</f>
        <v/>
      </c>
      <c r="B85" s="33">
        <f>IF(Planning!$C85="","",Planning!C85)</f>
        <v/>
      </c>
      <c r="C85" s="33">
        <f>IF(Planning!$C85="","",Planning!D85)</f>
        <v/>
      </c>
      <c r="D85" s="34">
        <f>IF(OR(Planning!$C85="",Planning!$M85=""),"",IF(AND(Planning!$H85&lt;=D$7+4,Planning!$M85&gt;=D$7),IF(Planning!$G85=0,"◆",IF(Planning!$O85="Terminé","T",IF(Planning!$O85="En retard","R",IF(Planning!$J85="Oui","C","P")))),""))</f>
        <v/>
      </c>
      <c r="E85" s="34">
        <f>IF(OR(Planning!$C85="",Planning!$M85=""),"",IF(AND(Planning!$H85&lt;=E$7+4,Planning!$M85&gt;=E$7),IF(Planning!$G85=0,"◆",IF(Planning!$O85="Terminé","T",IF(Planning!$O85="En retard","R",IF(Planning!$J85="Oui","C","P")))),""))</f>
        <v/>
      </c>
      <c r="F85" s="34">
        <f>IF(OR(Planning!$C85="",Planning!$M85=""),"",IF(AND(Planning!$H85&lt;=F$7+4,Planning!$M85&gt;=F$7),IF(Planning!$G85=0,"◆",IF(Planning!$O85="Terminé","T",IF(Planning!$O85="En retard","R",IF(Planning!$J85="Oui","C","P")))),""))</f>
        <v/>
      </c>
      <c r="G85" s="34">
        <f>IF(OR(Planning!$C85="",Planning!$M85=""),"",IF(AND(Planning!$H85&lt;=G$7+4,Planning!$M85&gt;=G$7),IF(Planning!$G85=0,"◆",IF(Planning!$O85="Terminé","T",IF(Planning!$O85="En retard","R",IF(Planning!$J85="Oui","C","P")))),""))</f>
        <v/>
      </c>
      <c r="H85" s="34">
        <f>IF(OR(Planning!$C85="",Planning!$M85=""),"",IF(AND(Planning!$H85&lt;=H$7+4,Planning!$M85&gt;=H$7),IF(Planning!$G85=0,"◆",IF(Planning!$O85="Terminé","T",IF(Planning!$O85="En retard","R",IF(Planning!$J85="Oui","C","P")))),""))</f>
        <v/>
      </c>
      <c r="I85" s="34">
        <f>IF(OR(Planning!$C85="",Planning!$M85=""),"",IF(AND(Planning!$H85&lt;=I$7+4,Planning!$M85&gt;=I$7),IF(Planning!$G85=0,"◆",IF(Planning!$O85="Terminé","T",IF(Planning!$O85="En retard","R",IF(Planning!$J85="Oui","C","P")))),""))</f>
        <v/>
      </c>
      <c r="J85" s="34">
        <f>IF(OR(Planning!$C85="",Planning!$M85=""),"",IF(AND(Planning!$H85&lt;=J$7+4,Planning!$M85&gt;=J$7),IF(Planning!$G85=0,"◆",IF(Planning!$O85="Terminé","T",IF(Planning!$O85="En retard","R",IF(Planning!$J85="Oui","C","P")))),""))</f>
        <v/>
      </c>
      <c r="K85" s="34">
        <f>IF(OR(Planning!$C85="",Planning!$M85=""),"",IF(AND(Planning!$H85&lt;=K$7+4,Planning!$M85&gt;=K$7),IF(Planning!$G85=0,"◆",IF(Planning!$O85="Terminé","T",IF(Planning!$O85="En retard","R",IF(Planning!$J85="Oui","C","P")))),""))</f>
        <v/>
      </c>
      <c r="L85" s="34">
        <f>IF(OR(Planning!$C85="",Planning!$M85=""),"",IF(AND(Planning!$H85&lt;=L$7+4,Planning!$M85&gt;=L$7),IF(Planning!$G85=0,"◆",IF(Planning!$O85="Terminé","T",IF(Planning!$O85="En retard","R",IF(Planning!$J85="Oui","C","P")))),""))</f>
        <v/>
      </c>
      <c r="M85" s="34">
        <f>IF(OR(Planning!$C85="",Planning!$M85=""),"",IF(AND(Planning!$H85&lt;=M$7+4,Planning!$M85&gt;=M$7),IF(Planning!$G85=0,"◆",IF(Planning!$O85="Terminé","T",IF(Planning!$O85="En retard","R",IF(Planning!$J85="Oui","C","P")))),""))</f>
        <v/>
      </c>
      <c r="N85" s="34">
        <f>IF(OR(Planning!$C85="",Planning!$M85=""),"",IF(AND(Planning!$H85&lt;=N$7+4,Planning!$M85&gt;=N$7),IF(Planning!$G85=0,"◆",IF(Planning!$O85="Terminé","T",IF(Planning!$O85="En retard","R",IF(Planning!$J85="Oui","C","P")))),""))</f>
        <v/>
      </c>
      <c r="O85" s="34">
        <f>IF(OR(Planning!$C85="",Planning!$M85=""),"",IF(AND(Planning!$H85&lt;=O$7+4,Planning!$M85&gt;=O$7),IF(Planning!$G85=0,"◆",IF(Planning!$O85="Terminé","T",IF(Planning!$O85="En retard","R",IF(Planning!$J85="Oui","C","P")))),""))</f>
        <v/>
      </c>
      <c r="P85" s="34">
        <f>IF(OR(Planning!$C85="",Planning!$M85=""),"",IF(AND(Planning!$H85&lt;=P$7+4,Planning!$M85&gt;=P$7),IF(Planning!$G85=0,"◆",IF(Planning!$O85="Terminé","T",IF(Planning!$O85="En retard","R",IF(Planning!$J85="Oui","C","P")))),""))</f>
        <v/>
      </c>
      <c r="Q85" s="34">
        <f>IF(OR(Planning!$C85="",Planning!$M85=""),"",IF(AND(Planning!$H85&lt;=Q$7+4,Planning!$M85&gt;=Q$7),IF(Planning!$G85=0,"◆",IF(Planning!$O85="Terminé","T",IF(Planning!$O85="En retard","R",IF(Planning!$J85="Oui","C","P")))),""))</f>
        <v/>
      </c>
      <c r="R85" s="34">
        <f>IF(OR(Planning!$C85="",Planning!$M85=""),"",IF(AND(Planning!$H85&lt;=R$7+4,Planning!$M85&gt;=R$7),IF(Planning!$G85=0,"◆",IF(Planning!$O85="Terminé","T",IF(Planning!$O85="En retard","R",IF(Planning!$J85="Oui","C","P")))),""))</f>
        <v/>
      </c>
      <c r="S85" s="34">
        <f>IF(OR(Planning!$C85="",Planning!$M85=""),"",IF(AND(Planning!$H85&lt;=S$7+4,Planning!$M85&gt;=S$7),IF(Planning!$G85=0,"◆",IF(Planning!$O85="Terminé","T",IF(Planning!$O85="En retard","R",IF(Planning!$J85="Oui","C","P")))),""))</f>
        <v/>
      </c>
      <c r="T85" s="34">
        <f>IF(OR(Planning!$C85="",Planning!$M85=""),"",IF(AND(Planning!$H85&lt;=T$7+4,Planning!$M85&gt;=T$7),IF(Planning!$G85=0,"◆",IF(Planning!$O85="Terminé","T",IF(Planning!$O85="En retard","R",IF(Planning!$J85="Oui","C","P")))),""))</f>
        <v/>
      </c>
      <c r="U85" s="34">
        <f>IF(OR(Planning!$C85="",Planning!$M85=""),"",IF(AND(Planning!$H85&lt;=U$7+4,Planning!$M85&gt;=U$7),IF(Planning!$G85=0,"◆",IF(Planning!$O85="Terminé","T",IF(Planning!$O85="En retard","R",IF(Planning!$J85="Oui","C","P")))),""))</f>
        <v/>
      </c>
      <c r="V85" s="34">
        <f>IF(OR(Planning!$C85="",Planning!$M85=""),"",IF(AND(Planning!$H85&lt;=V$7+4,Planning!$M85&gt;=V$7),IF(Planning!$G85=0,"◆",IF(Planning!$O85="Terminé","T",IF(Planning!$O85="En retard","R",IF(Planning!$J85="Oui","C","P")))),""))</f>
        <v/>
      </c>
      <c r="W85" s="34">
        <f>IF(OR(Planning!$C85="",Planning!$M85=""),"",IF(AND(Planning!$H85&lt;=W$7+4,Planning!$M85&gt;=W$7),IF(Planning!$G85=0,"◆",IF(Planning!$O85="Terminé","T",IF(Planning!$O85="En retard","R",IF(Planning!$J85="Oui","C","P")))),""))</f>
        <v/>
      </c>
      <c r="X85" s="34">
        <f>IF(OR(Planning!$C85="",Planning!$M85=""),"",IF(AND(Planning!$H85&lt;=X$7+4,Planning!$M85&gt;=X$7),IF(Planning!$G85=0,"◆",IF(Planning!$O85="Terminé","T",IF(Planning!$O85="En retard","R",IF(Planning!$J85="Oui","C","P")))),""))</f>
        <v/>
      </c>
      <c r="Y85" s="34">
        <f>IF(OR(Planning!$C85="",Planning!$M85=""),"",IF(AND(Planning!$H85&lt;=Y$7+4,Planning!$M85&gt;=Y$7),IF(Planning!$G85=0,"◆",IF(Planning!$O85="Terminé","T",IF(Planning!$O85="En retard","R",IF(Planning!$J85="Oui","C","P")))),""))</f>
        <v/>
      </c>
      <c r="Z85" s="34">
        <f>IF(OR(Planning!$C85="",Planning!$M85=""),"",IF(AND(Planning!$H85&lt;=Z$7+4,Planning!$M85&gt;=Z$7),IF(Planning!$G85=0,"◆",IF(Planning!$O85="Terminé","T",IF(Planning!$O85="En retard","R",IF(Planning!$J85="Oui","C","P")))),""))</f>
        <v/>
      </c>
      <c r="AA85" s="34">
        <f>IF(OR(Planning!$C85="",Planning!$M85=""),"",IF(AND(Planning!$H85&lt;=AA$7+4,Planning!$M85&gt;=AA$7),IF(Planning!$G85=0,"◆",IF(Planning!$O85="Terminé","T",IF(Planning!$O85="En retard","R",IF(Planning!$J85="Oui","C","P")))),""))</f>
        <v/>
      </c>
      <c r="AB85" s="34">
        <f>IF(OR(Planning!$C85="",Planning!$M85=""),"",IF(AND(Planning!$H85&lt;=AB$7+4,Planning!$M85&gt;=AB$7),IF(Planning!$G85=0,"◆",IF(Planning!$O85="Terminé","T",IF(Planning!$O85="En retard","R",IF(Planning!$J85="Oui","C","P")))),""))</f>
        <v/>
      </c>
      <c r="AC85" s="34">
        <f>IF(OR(Planning!$C85="",Planning!$M85=""),"",IF(AND(Planning!$H85&lt;=AC$7+4,Planning!$M85&gt;=AC$7),IF(Planning!$G85=0,"◆",IF(Planning!$O85="Terminé","T",IF(Planning!$O85="En retard","R",IF(Planning!$J85="Oui","C","P")))),""))</f>
        <v/>
      </c>
      <c r="AD85" s="34">
        <f>IF(OR(Planning!$C85="",Planning!$M85=""),"",IF(AND(Planning!$H85&lt;=AD$7+4,Planning!$M85&gt;=AD$7),IF(Planning!$G85=0,"◆",IF(Planning!$O85="Terminé","T",IF(Planning!$O85="En retard","R",IF(Planning!$J85="Oui","C","P")))),""))</f>
        <v/>
      </c>
      <c r="AE85" s="34">
        <f>IF(OR(Planning!$C85="",Planning!$M85=""),"",IF(AND(Planning!$H85&lt;=AE$7+4,Planning!$M85&gt;=AE$7),IF(Planning!$G85=0,"◆",IF(Planning!$O85="Terminé","T",IF(Planning!$O85="En retard","R",IF(Planning!$J85="Oui","C","P")))),""))</f>
        <v/>
      </c>
      <c r="AF85" s="34">
        <f>IF(OR(Planning!$C85="",Planning!$M85=""),"",IF(AND(Planning!$H85&lt;=AF$7+4,Planning!$M85&gt;=AF$7),IF(Planning!$G85=0,"◆",IF(Planning!$O85="Terminé","T",IF(Planning!$O85="En retard","R",IF(Planning!$J85="Oui","C","P")))),""))</f>
        <v/>
      </c>
      <c r="AG85" s="34">
        <f>IF(OR(Planning!$C85="",Planning!$M85=""),"",IF(AND(Planning!$H85&lt;=AG$7+4,Planning!$M85&gt;=AG$7),IF(Planning!$G85=0,"◆",IF(Planning!$O85="Terminé","T",IF(Planning!$O85="En retard","R",IF(Planning!$J85="Oui","C","P")))),""))</f>
        <v/>
      </c>
      <c r="AH85" s="34">
        <f>IF(OR(Planning!$C85="",Planning!$M85=""),"",IF(AND(Planning!$H85&lt;=AH$7+4,Planning!$M85&gt;=AH$7),IF(Planning!$G85=0,"◆",IF(Planning!$O85="Terminé","T",IF(Planning!$O85="En retard","R",IF(Planning!$J85="Oui","C","P")))),""))</f>
        <v/>
      </c>
      <c r="AI85" s="34">
        <f>IF(OR(Planning!$C85="",Planning!$M85=""),"",IF(AND(Planning!$H85&lt;=AI$7+4,Planning!$M85&gt;=AI$7),IF(Planning!$G85=0,"◆",IF(Planning!$O85="Terminé","T",IF(Planning!$O85="En retard","R",IF(Planning!$J85="Oui","C","P")))),""))</f>
        <v/>
      </c>
      <c r="AJ85" s="34">
        <f>IF(OR(Planning!$C85="",Planning!$M85=""),"",IF(AND(Planning!$H85&lt;=AJ$7+4,Planning!$M85&gt;=AJ$7),IF(Planning!$G85=0,"◆",IF(Planning!$O85="Terminé","T",IF(Planning!$O85="En retard","R",IF(Planning!$J85="Oui","C","P")))),""))</f>
        <v/>
      </c>
      <c r="AK85" s="34">
        <f>IF(OR(Planning!$C85="",Planning!$M85=""),"",IF(AND(Planning!$H85&lt;=AK$7+4,Planning!$M85&gt;=AK$7),IF(Planning!$G85=0,"◆",IF(Planning!$O85="Terminé","T",IF(Planning!$O85="En retard","R",IF(Planning!$J85="Oui","C","P")))),""))</f>
        <v/>
      </c>
      <c r="AL85" s="34">
        <f>IF(OR(Planning!$C85="",Planning!$M85=""),"",IF(AND(Planning!$H85&lt;=AL$7+4,Planning!$M85&gt;=AL$7),IF(Planning!$G85=0,"◆",IF(Planning!$O85="Terminé","T",IF(Planning!$O85="En retard","R",IF(Planning!$J85="Oui","C","P")))),""))</f>
        <v/>
      </c>
      <c r="AM85" s="34">
        <f>IF(OR(Planning!$C85="",Planning!$M85=""),"",IF(AND(Planning!$H85&lt;=AM$7+4,Planning!$M85&gt;=AM$7),IF(Planning!$G85=0,"◆",IF(Planning!$O85="Terminé","T",IF(Planning!$O85="En retard","R",IF(Planning!$J85="Oui","C","P")))),""))</f>
        <v/>
      </c>
      <c r="AN85" s="34">
        <f>IF(OR(Planning!$C85="",Planning!$M85=""),"",IF(AND(Planning!$H85&lt;=AN$7+4,Planning!$M85&gt;=AN$7),IF(Planning!$G85=0,"◆",IF(Planning!$O85="Terminé","T",IF(Planning!$O85="En retard","R",IF(Planning!$J85="Oui","C","P")))),""))</f>
        <v/>
      </c>
      <c r="AO85" s="34">
        <f>IF(OR(Planning!$C85="",Planning!$M85=""),"",IF(AND(Planning!$H85&lt;=AO$7+4,Planning!$M85&gt;=AO$7),IF(Planning!$G85=0,"◆",IF(Planning!$O85="Terminé","T",IF(Planning!$O85="En retard","R",IF(Planning!$J85="Oui","C","P")))),""))</f>
        <v/>
      </c>
      <c r="AP85" s="34">
        <f>IF(OR(Planning!$C85="",Planning!$M85=""),"",IF(AND(Planning!$H85&lt;=AP$7+4,Planning!$M85&gt;=AP$7),IF(Planning!$G85=0,"◆",IF(Planning!$O85="Terminé","T",IF(Planning!$O85="En retard","R",IF(Planning!$J85="Oui","C","P")))),""))</f>
        <v/>
      </c>
      <c r="AQ85" s="34">
        <f>IF(OR(Planning!$C85="",Planning!$M85=""),"",IF(AND(Planning!$H85&lt;=AQ$7+4,Planning!$M85&gt;=AQ$7),IF(Planning!$G85=0,"◆",IF(Planning!$O85="Terminé","T",IF(Planning!$O85="En retard","R",IF(Planning!$J85="Oui","C","P")))),""))</f>
        <v/>
      </c>
    </row>
    <row r="86">
      <c r="A86" s="33">
        <f>IF(Planning!$C86="","",Planning!A86)</f>
        <v/>
      </c>
      <c r="B86" s="33">
        <f>IF(Planning!$C86="","",Planning!C86)</f>
        <v/>
      </c>
      <c r="C86" s="33">
        <f>IF(Planning!$C86="","",Planning!D86)</f>
        <v/>
      </c>
      <c r="D86" s="34">
        <f>IF(OR(Planning!$C86="",Planning!$M86=""),"",IF(AND(Planning!$H86&lt;=D$7+4,Planning!$M86&gt;=D$7),IF(Planning!$G86=0,"◆",IF(Planning!$O86="Terminé","T",IF(Planning!$O86="En retard","R",IF(Planning!$J86="Oui","C","P")))),""))</f>
        <v/>
      </c>
      <c r="E86" s="34">
        <f>IF(OR(Planning!$C86="",Planning!$M86=""),"",IF(AND(Planning!$H86&lt;=E$7+4,Planning!$M86&gt;=E$7),IF(Planning!$G86=0,"◆",IF(Planning!$O86="Terminé","T",IF(Planning!$O86="En retard","R",IF(Planning!$J86="Oui","C","P")))),""))</f>
        <v/>
      </c>
      <c r="F86" s="34">
        <f>IF(OR(Planning!$C86="",Planning!$M86=""),"",IF(AND(Planning!$H86&lt;=F$7+4,Planning!$M86&gt;=F$7),IF(Planning!$G86=0,"◆",IF(Planning!$O86="Terminé","T",IF(Planning!$O86="En retard","R",IF(Planning!$J86="Oui","C","P")))),""))</f>
        <v/>
      </c>
      <c r="G86" s="34">
        <f>IF(OR(Planning!$C86="",Planning!$M86=""),"",IF(AND(Planning!$H86&lt;=G$7+4,Planning!$M86&gt;=G$7),IF(Planning!$G86=0,"◆",IF(Planning!$O86="Terminé","T",IF(Planning!$O86="En retard","R",IF(Planning!$J86="Oui","C","P")))),""))</f>
        <v/>
      </c>
      <c r="H86" s="34">
        <f>IF(OR(Planning!$C86="",Planning!$M86=""),"",IF(AND(Planning!$H86&lt;=H$7+4,Planning!$M86&gt;=H$7),IF(Planning!$G86=0,"◆",IF(Planning!$O86="Terminé","T",IF(Planning!$O86="En retard","R",IF(Planning!$J86="Oui","C","P")))),""))</f>
        <v/>
      </c>
      <c r="I86" s="34">
        <f>IF(OR(Planning!$C86="",Planning!$M86=""),"",IF(AND(Planning!$H86&lt;=I$7+4,Planning!$M86&gt;=I$7),IF(Planning!$G86=0,"◆",IF(Planning!$O86="Terminé","T",IF(Planning!$O86="En retard","R",IF(Planning!$J86="Oui","C","P")))),""))</f>
        <v/>
      </c>
      <c r="J86" s="34">
        <f>IF(OR(Planning!$C86="",Planning!$M86=""),"",IF(AND(Planning!$H86&lt;=J$7+4,Planning!$M86&gt;=J$7),IF(Planning!$G86=0,"◆",IF(Planning!$O86="Terminé","T",IF(Planning!$O86="En retard","R",IF(Planning!$J86="Oui","C","P")))),""))</f>
        <v/>
      </c>
      <c r="K86" s="34">
        <f>IF(OR(Planning!$C86="",Planning!$M86=""),"",IF(AND(Planning!$H86&lt;=K$7+4,Planning!$M86&gt;=K$7),IF(Planning!$G86=0,"◆",IF(Planning!$O86="Terminé","T",IF(Planning!$O86="En retard","R",IF(Planning!$J86="Oui","C","P")))),""))</f>
        <v/>
      </c>
      <c r="L86" s="34">
        <f>IF(OR(Planning!$C86="",Planning!$M86=""),"",IF(AND(Planning!$H86&lt;=L$7+4,Planning!$M86&gt;=L$7),IF(Planning!$G86=0,"◆",IF(Planning!$O86="Terminé","T",IF(Planning!$O86="En retard","R",IF(Planning!$J86="Oui","C","P")))),""))</f>
        <v/>
      </c>
      <c r="M86" s="34">
        <f>IF(OR(Planning!$C86="",Planning!$M86=""),"",IF(AND(Planning!$H86&lt;=M$7+4,Planning!$M86&gt;=M$7),IF(Planning!$G86=0,"◆",IF(Planning!$O86="Terminé","T",IF(Planning!$O86="En retard","R",IF(Planning!$J86="Oui","C","P")))),""))</f>
        <v/>
      </c>
      <c r="N86" s="34">
        <f>IF(OR(Planning!$C86="",Planning!$M86=""),"",IF(AND(Planning!$H86&lt;=N$7+4,Planning!$M86&gt;=N$7),IF(Planning!$G86=0,"◆",IF(Planning!$O86="Terminé","T",IF(Planning!$O86="En retard","R",IF(Planning!$J86="Oui","C","P")))),""))</f>
        <v/>
      </c>
      <c r="O86" s="34">
        <f>IF(OR(Planning!$C86="",Planning!$M86=""),"",IF(AND(Planning!$H86&lt;=O$7+4,Planning!$M86&gt;=O$7),IF(Planning!$G86=0,"◆",IF(Planning!$O86="Terminé","T",IF(Planning!$O86="En retard","R",IF(Planning!$J86="Oui","C","P")))),""))</f>
        <v/>
      </c>
      <c r="P86" s="34">
        <f>IF(OR(Planning!$C86="",Planning!$M86=""),"",IF(AND(Planning!$H86&lt;=P$7+4,Planning!$M86&gt;=P$7),IF(Planning!$G86=0,"◆",IF(Planning!$O86="Terminé","T",IF(Planning!$O86="En retard","R",IF(Planning!$J86="Oui","C","P")))),""))</f>
        <v/>
      </c>
      <c r="Q86" s="34">
        <f>IF(OR(Planning!$C86="",Planning!$M86=""),"",IF(AND(Planning!$H86&lt;=Q$7+4,Planning!$M86&gt;=Q$7),IF(Planning!$G86=0,"◆",IF(Planning!$O86="Terminé","T",IF(Planning!$O86="En retard","R",IF(Planning!$J86="Oui","C","P")))),""))</f>
        <v/>
      </c>
      <c r="R86" s="34">
        <f>IF(OR(Planning!$C86="",Planning!$M86=""),"",IF(AND(Planning!$H86&lt;=R$7+4,Planning!$M86&gt;=R$7),IF(Planning!$G86=0,"◆",IF(Planning!$O86="Terminé","T",IF(Planning!$O86="En retard","R",IF(Planning!$J86="Oui","C","P")))),""))</f>
        <v/>
      </c>
      <c r="S86" s="34">
        <f>IF(OR(Planning!$C86="",Planning!$M86=""),"",IF(AND(Planning!$H86&lt;=S$7+4,Planning!$M86&gt;=S$7),IF(Planning!$G86=0,"◆",IF(Planning!$O86="Terminé","T",IF(Planning!$O86="En retard","R",IF(Planning!$J86="Oui","C","P")))),""))</f>
        <v/>
      </c>
      <c r="T86" s="34">
        <f>IF(OR(Planning!$C86="",Planning!$M86=""),"",IF(AND(Planning!$H86&lt;=T$7+4,Planning!$M86&gt;=T$7),IF(Planning!$G86=0,"◆",IF(Planning!$O86="Terminé","T",IF(Planning!$O86="En retard","R",IF(Planning!$J86="Oui","C","P")))),""))</f>
        <v/>
      </c>
      <c r="U86" s="34">
        <f>IF(OR(Planning!$C86="",Planning!$M86=""),"",IF(AND(Planning!$H86&lt;=U$7+4,Planning!$M86&gt;=U$7),IF(Planning!$G86=0,"◆",IF(Planning!$O86="Terminé","T",IF(Planning!$O86="En retard","R",IF(Planning!$J86="Oui","C","P")))),""))</f>
        <v/>
      </c>
      <c r="V86" s="34">
        <f>IF(OR(Planning!$C86="",Planning!$M86=""),"",IF(AND(Planning!$H86&lt;=V$7+4,Planning!$M86&gt;=V$7),IF(Planning!$G86=0,"◆",IF(Planning!$O86="Terminé","T",IF(Planning!$O86="En retard","R",IF(Planning!$J86="Oui","C","P")))),""))</f>
        <v/>
      </c>
      <c r="W86" s="34">
        <f>IF(OR(Planning!$C86="",Planning!$M86=""),"",IF(AND(Planning!$H86&lt;=W$7+4,Planning!$M86&gt;=W$7),IF(Planning!$G86=0,"◆",IF(Planning!$O86="Terminé","T",IF(Planning!$O86="En retard","R",IF(Planning!$J86="Oui","C","P")))),""))</f>
        <v/>
      </c>
      <c r="X86" s="34">
        <f>IF(OR(Planning!$C86="",Planning!$M86=""),"",IF(AND(Planning!$H86&lt;=X$7+4,Planning!$M86&gt;=X$7),IF(Planning!$G86=0,"◆",IF(Planning!$O86="Terminé","T",IF(Planning!$O86="En retard","R",IF(Planning!$J86="Oui","C","P")))),""))</f>
        <v/>
      </c>
      <c r="Y86" s="34">
        <f>IF(OR(Planning!$C86="",Planning!$M86=""),"",IF(AND(Planning!$H86&lt;=Y$7+4,Planning!$M86&gt;=Y$7),IF(Planning!$G86=0,"◆",IF(Planning!$O86="Terminé","T",IF(Planning!$O86="En retard","R",IF(Planning!$J86="Oui","C","P")))),""))</f>
        <v/>
      </c>
      <c r="Z86" s="34">
        <f>IF(OR(Planning!$C86="",Planning!$M86=""),"",IF(AND(Planning!$H86&lt;=Z$7+4,Planning!$M86&gt;=Z$7),IF(Planning!$G86=0,"◆",IF(Planning!$O86="Terminé","T",IF(Planning!$O86="En retard","R",IF(Planning!$J86="Oui","C","P")))),""))</f>
        <v/>
      </c>
      <c r="AA86" s="34">
        <f>IF(OR(Planning!$C86="",Planning!$M86=""),"",IF(AND(Planning!$H86&lt;=AA$7+4,Planning!$M86&gt;=AA$7),IF(Planning!$G86=0,"◆",IF(Planning!$O86="Terminé","T",IF(Planning!$O86="En retard","R",IF(Planning!$J86="Oui","C","P")))),""))</f>
        <v/>
      </c>
      <c r="AB86" s="34">
        <f>IF(OR(Planning!$C86="",Planning!$M86=""),"",IF(AND(Planning!$H86&lt;=AB$7+4,Planning!$M86&gt;=AB$7),IF(Planning!$G86=0,"◆",IF(Planning!$O86="Terminé","T",IF(Planning!$O86="En retard","R",IF(Planning!$J86="Oui","C","P")))),""))</f>
        <v/>
      </c>
      <c r="AC86" s="34">
        <f>IF(OR(Planning!$C86="",Planning!$M86=""),"",IF(AND(Planning!$H86&lt;=AC$7+4,Planning!$M86&gt;=AC$7),IF(Planning!$G86=0,"◆",IF(Planning!$O86="Terminé","T",IF(Planning!$O86="En retard","R",IF(Planning!$J86="Oui","C","P")))),""))</f>
        <v/>
      </c>
      <c r="AD86" s="34">
        <f>IF(OR(Planning!$C86="",Planning!$M86=""),"",IF(AND(Planning!$H86&lt;=AD$7+4,Planning!$M86&gt;=AD$7),IF(Planning!$G86=0,"◆",IF(Planning!$O86="Terminé","T",IF(Planning!$O86="En retard","R",IF(Planning!$J86="Oui","C","P")))),""))</f>
        <v/>
      </c>
      <c r="AE86" s="34">
        <f>IF(OR(Planning!$C86="",Planning!$M86=""),"",IF(AND(Planning!$H86&lt;=AE$7+4,Planning!$M86&gt;=AE$7),IF(Planning!$G86=0,"◆",IF(Planning!$O86="Terminé","T",IF(Planning!$O86="En retard","R",IF(Planning!$J86="Oui","C","P")))),""))</f>
        <v/>
      </c>
      <c r="AF86" s="34">
        <f>IF(OR(Planning!$C86="",Planning!$M86=""),"",IF(AND(Planning!$H86&lt;=AF$7+4,Planning!$M86&gt;=AF$7),IF(Planning!$G86=0,"◆",IF(Planning!$O86="Terminé","T",IF(Planning!$O86="En retard","R",IF(Planning!$J86="Oui","C","P")))),""))</f>
        <v/>
      </c>
      <c r="AG86" s="34">
        <f>IF(OR(Planning!$C86="",Planning!$M86=""),"",IF(AND(Planning!$H86&lt;=AG$7+4,Planning!$M86&gt;=AG$7),IF(Planning!$G86=0,"◆",IF(Planning!$O86="Terminé","T",IF(Planning!$O86="En retard","R",IF(Planning!$J86="Oui","C","P")))),""))</f>
        <v/>
      </c>
      <c r="AH86" s="34">
        <f>IF(OR(Planning!$C86="",Planning!$M86=""),"",IF(AND(Planning!$H86&lt;=AH$7+4,Planning!$M86&gt;=AH$7),IF(Planning!$G86=0,"◆",IF(Planning!$O86="Terminé","T",IF(Planning!$O86="En retard","R",IF(Planning!$J86="Oui","C","P")))),""))</f>
        <v/>
      </c>
      <c r="AI86" s="34">
        <f>IF(OR(Planning!$C86="",Planning!$M86=""),"",IF(AND(Planning!$H86&lt;=AI$7+4,Planning!$M86&gt;=AI$7),IF(Planning!$G86=0,"◆",IF(Planning!$O86="Terminé","T",IF(Planning!$O86="En retard","R",IF(Planning!$J86="Oui","C","P")))),""))</f>
        <v/>
      </c>
      <c r="AJ86" s="34">
        <f>IF(OR(Planning!$C86="",Planning!$M86=""),"",IF(AND(Planning!$H86&lt;=AJ$7+4,Planning!$M86&gt;=AJ$7),IF(Planning!$G86=0,"◆",IF(Planning!$O86="Terminé","T",IF(Planning!$O86="En retard","R",IF(Planning!$J86="Oui","C","P")))),""))</f>
        <v/>
      </c>
      <c r="AK86" s="34">
        <f>IF(OR(Planning!$C86="",Planning!$M86=""),"",IF(AND(Planning!$H86&lt;=AK$7+4,Planning!$M86&gt;=AK$7),IF(Planning!$G86=0,"◆",IF(Planning!$O86="Terminé","T",IF(Planning!$O86="En retard","R",IF(Planning!$J86="Oui","C","P")))),""))</f>
        <v/>
      </c>
      <c r="AL86" s="34">
        <f>IF(OR(Planning!$C86="",Planning!$M86=""),"",IF(AND(Planning!$H86&lt;=AL$7+4,Planning!$M86&gt;=AL$7),IF(Planning!$G86=0,"◆",IF(Planning!$O86="Terminé","T",IF(Planning!$O86="En retard","R",IF(Planning!$J86="Oui","C","P")))),""))</f>
        <v/>
      </c>
      <c r="AM86" s="34">
        <f>IF(OR(Planning!$C86="",Planning!$M86=""),"",IF(AND(Planning!$H86&lt;=AM$7+4,Planning!$M86&gt;=AM$7),IF(Planning!$G86=0,"◆",IF(Planning!$O86="Terminé","T",IF(Planning!$O86="En retard","R",IF(Planning!$J86="Oui","C","P")))),""))</f>
        <v/>
      </c>
      <c r="AN86" s="34">
        <f>IF(OR(Planning!$C86="",Planning!$M86=""),"",IF(AND(Planning!$H86&lt;=AN$7+4,Planning!$M86&gt;=AN$7),IF(Planning!$G86=0,"◆",IF(Planning!$O86="Terminé","T",IF(Planning!$O86="En retard","R",IF(Planning!$J86="Oui","C","P")))),""))</f>
        <v/>
      </c>
      <c r="AO86" s="34">
        <f>IF(OR(Planning!$C86="",Planning!$M86=""),"",IF(AND(Planning!$H86&lt;=AO$7+4,Planning!$M86&gt;=AO$7),IF(Planning!$G86=0,"◆",IF(Planning!$O86="Terminé","T",IF(Planning!$O86="En retard","R",IF(Planning!$J86="Oui","C","P")))),""))</f>
        <v/>
      </c>
      <c r="AP86" s="34">
        <f>IF(OR(Planning!$C86="",Planning!$M86=""),"",IF(AND(Planning!$H86&lt;=AP$7+4,Planning!$M86&gt;=AP$7),IF(Planning!$G86=0,"◆",IF(Planning!$O86="Terminé","T",IF(Planning!$O86="En retard","R",IF(Planning!$J86="Oui","C","P")))),""))</f>
        <v/>
      </c>
      <c r="AQ86" s="34">
        <f>IF(OR(Planning!$C86="",Planning!$M86=""),"",IF(AND(Planning!$H86&lt;=AQ$7+4,Planning!$M86&gt;=AQ$7),IF(Planning!$G86=0,"◆",IF(Planning!$O86="Terminé","T",IF(Planning!$O86="En retard","R",IF(Planning!$J86="Oui","C","P")))),""))</f>
        <v/>
      </c>
    </row>
    <row r="87">
      <c r="A87" s="33">
        <f>IF(Planning!$C87="","",Planning!A87)</f>
        <v/>
      </c>
      <c r="B87" s="33">
        <f>IF(Planning!$C87="","",Planning!C87)</f>
        <v/>
      </c>
      <c r="C87" s="33">
        <f>IF(Planning!$C87="","",Planning!D87)</f>
        <v/>
      </c>
      <c r="D87" s="34">
        <f>IF(OR(Planning!$C87="",Planning!$M87=""),"",IF(AND(Planning!$H87&lt;=D$7+4,Planning!$M87&gt;=D$7),IF(Planning!$G87=0,"◆",IF(Planning!$O87="Terminé","T",IF(Planning!$O87="En retard","R",IF(Planning!$J87="Oui","C","P")))),""))</f>
        <v/>
      </c>
      <c r="E87" s="34">
        <f>IF(OR(Planning!$C87="",Planning!$M87=""),"",IF(AND(Planning!$H87&lt;=E$7+4,Planning!$M87&gt;=E$7),IF(Planning!$G87=0,"◆",IF(Planning!$O87="Terminé","T",IF(Planning!$O87="En retard","R",IF(Planning!$J87="Oui","C","P")))),""))</f>
        <v/>
      </c>
      <c r="F87" s="34">
        <f>IF(OR(Planning!$C87="",Planning!$M87=""),"",IF(AND(Planning!$H87&lt;=F$7+4,Planning!$M87&gt;=F$7),IF(Planning!$G87=0,"◆",IF(Planning!$O87="Terminé","T",IF(Planning!$O87="En retard","R",IF(Planning!$J87="Oui","C","P")))),""))</f>
        <v/>
      </c>
      <c r="G87" s="34">
        <f>IF(OR(Planning!$C87="",Planning!$M87=""),"",IF(AND(Planning!$H87&lt;=G$7+4,Planning!$M87&gt;=G$7),IF(Planning!$G87=0,"◆",IF(Planning!$O87="Terminé","T",IF(Planning!$O87="En retard","R",IF(Planning!$J87="Oui","C","P")))),""))</f>
        <v/>
      </c>
      <c r="H87" s="34">
        <f>IF(OR(Planning!$C87="",Planning!$M87=""),"",IF(AND(Planning!$H87&lt;=H$7+4,Planning!$M87&gt;=H$7),IF(Planning!$G87=0,"◆",IF(Planning!$O87="Terminé","T",IF(Planning!$O87="En retard","R",IF(Planning!$J87="Oui","C","P")))),""))</f>
        <v/>
      </c>
      <c r="I87" s="34">
        <f>IF(OR(Planning!$C87="",Planning!$M87=""),"",IF(AND(Planning!$H87&lt;=I$7+4,Planning!$M87&gt;=I$7),IF(Planning!$G87=0,"◆",IF(Planning!$O87="Terminé","T",IF(Planning!$O87="En retard","R",IF(Planning!$J87="Oui","C","P")))),""))</f>
        <v/>
      </c>
      <c r="J87" s="34">
        <f>IF(OR(Planning!$C87="",Planning!$M87=""),"",IF(AND(Planning!$H87&lt;=J$7+4,Planning!$M87&gt;=J$7),IF(Planning!$G87=0,"◆",IF(Planning!$O87="Terminé","T",IF(Planning!$O87="En retard","R",IF(Planning!$J87="Oui","C","P")))),""))</f>
        <v/>
      </c>
      <c r="K87" s="34">
        <f>IF(OR(Planning!$C87="",Planning!$M87=""),"",IF(AND(Planning!$H87&lt;=K$7+4,Planning!$M87&gt;=K$7),IF(Planning!$G87=0,"◆",IF(Planning!$O87="Terminé","T",IF(Planning!$O87="En retard","R",IF(Planning!$J87="Oui","C","P")))),""))</f>
        <v/>
      </c>
      <c r="L87" s="34">
        <f>IF(OR(Planning!$C87="",Planning!$M87=""),"",IF(AND(Planning!$H87&lt;=L$7+4,Planning!$M87&gt;=L$7),IF(Planning!$G87=0,"◆",IF(Planning!$O87="Terminé","T",IF(Planning!$O87="En retard","R",IF(Planning!$J87="Oui","C","P")))),""))</f>
        <v/>
      </c>
      <c r="M87" s="34">
        <f>IF(OR(Planning!$C87="",Planning!$M87=""),"",IF(AND(Planning!$H87&lt;=M$7+4,Planning!$M87&gt;=M$7),IF(Planning!$G87=0,"◆",IF(Planning!$O87="Terminé","T",IF(Planning!$O87="En retard","R",IF(Planning!$J87="Oui","C","P")))),""))</f>
        <v/>
      </c>
      <c r="N87" s="34">
        <f>IF(OR(Planning!$C87="",Planning!$M87=""),"",IF(AND(Planning!$H87&lt;=N$7+4,Planning!$M87&gt;=N$7),IF(Planning!$G87=0,"◆",IF(Planning!$O87="Terminé","T",IF(Planning!$O87="En retard","R",IF(Planning!$J87="Oui","C","P")))),""))</f>
        <v/>
      </c>
      <c r="O87" s="34">
        <f>IF(OR(Planning!$C87="",Planning!$M87=""),"",IF(AND(Planning!$H87&lt;=O$7+4,Planning!$M87&gt;=O$7),IF(Planning!$G87=0,"◆",IF(Planning!$O87="Terminé","T",IF(Planning!$O87="En retard","R",IF(Planning!$J87="Oui","C","P")))),""))</f>
        <v/>
      </c>
      <c r="P87" s="34">
        <f>IF(OR(Planning!$C87="",Planning!$M87=""),"",IF(AND(Planning!$H87&lt;=P$7+4,Planning!$M87&gt;=P$7),IF(Planning!$G87=0,"◆",IF(Planning!$O87="Terminé","T",IF(Planning!$O87="En retard","R",IF(Planning!$J87="Oui","C","P")))),""))</f>
        <v/>
      </c>
      <c r="Q87" s="34">
        <f>IF(OR(Planning!$C87="",Planning!$M87=""),"",IF(AND(Planning!$H87&lt;=Q$7+4,Planning!$M87&gt;=Q$7),IF(Planning!$G87=0,"◆",IF(Planning!$O87="Terminé","T",IF(Planning!$O87="En retard","R",IF(Planning!$J87="Oui","C","P")))),""))</f>
        <v/>
      </c>
      <c r="R87" s="34">
        <f>IF(OR(Planning!$C87="",Planning!$M87=""),"",IF(AND(Planning!$H87&lt;=R$7+4,Planning!$M87&gt;=R$7),IF(Planning!$G87=0,"◆",IF(Planning!$O87="Terminé","T",IF(Planning!$O87="En retard","R",IF(Planning!$J87="Oui","C","P")))),""))</f>
        <v/>
      </c>
      <c r="S87" s="34">
        <f>IF(OR(Planning!$C87="",Planning!$M87=""),"",IF(AND(Planning!$H87&lt;=S$7+4,Planning!$M87&gt;=S$7),IF(Planning!$G87=0,"◆",IF(Planning!$O87="Terminé","T",IF(Planning!$O87="En retard","R",IF(Planning!$J87="Oui","C","P")))),""))</f>
        <v/>
      </c>
      <c r="T87" s="34">
        <f>IF(OR(Planning!$C87="",Planning!$M87=""),"",IF(AND(Planning!$H87&lt;=T$7+4,Planning!$M87&gt;=T$7),IF(Planning!$G87=0,"◆",IF(Planning!$O87="Terminé","T",IF(Planning!$O87="En retard","R",IF(Planning!$J87="Oui","C","P")))),""))</f>
        <v/>
      </c>
      <c r="U87" s="34">
        <f>IF(OR(Planning!$C87="",Planning!$M87=""),"",IF(AND(Planning!$H87&lt;=U$7+4,Planning!$M87&gt;=U$7),IF(Planning!$G87=0,"◆",IF(Planning!$O87="Terminé","T",IF(Planning!$O87="En retard","R",IF(Planning!$J87="Oui","C","P")))),""))</f>
        <v/>
      </c>
      <c r="V87" s="34">
        <f>IF(OR(Planning!$C87="",Planning!$M87=""),"",IF(AND(Planning!$H87&lt;=V$7+4,Planning!$M87&gt;=V$7),IF(Planning!$G87=0,"◆",IF(Planning!$O87="Terminé","T",IF(Planning!$O87="En retard","R",IF(Planning!$J87="Oui","C","P")))),""))</f>
        <v/>
      </c>
      <c r="W87" s="34">
        <f>IF(OR(Planning!$C87="",Planning!$M87=""),"",IF(AND(Planning!$H87&lt;=W$7+4,Planning!$M87&gt;=W$7),IF(Planning!$G87=0,"◆",IF(Planning!$O87="Terminé","T",IF(Planning!$O87="En retard","R",IF(Planning!$J87="Oui","C","P")))),""))</f>
        <v/>
      </c>
      <c r="X87" s="34">
        <f>IF(OR(Planning!$C87="",Planning!$M87=""),"",IF(AND(Planning!$H87&lt;=X$7+4,Planning!$M87&gt;=X$7),IF(Planning!$G87=0,"◆",IF(Planning!$O87="Terminé","T",IF(Planning!$O87="En retard","R",IF(Planning!$J87="Oui","C","P")))),""))</f>
        <v/>
      </c>
      <c r="Y87" s="34">
        <f>IF(OR(Planning!$C87="",Planning!$M87=""),"",IF(AND(Planning!$H87&lt;=Y$7+4,Planning!$M87&gt;=Y$7),IF(Planning!$G87=0,"◆",IF(Planning!$O87="Terminé","T",IF(Planning!$O87="En retard","R",IF(Planning!$J87="Oui","C","P")))),""))</f>
        <v/>
      </c>
      <c r="Z87" s="34">
        <f>IF(OR(Planning!$C87="",Planning!$M87=""),"",IF(AND(Planning!$H87&lt;=Z$7+4,Planning!$M87&gt;=Z$7),IF(Planning!$G87=0,"◆",IF(Planning!$O87="Terminé","T",IF(Planning!$O87="En retard","R",IF(Planning!$J87="Oui","C","P")))),""))</f>
        <v/>
      </c>
      <c r="AA87" s="34">
        <f>IF(OR(Planning!$C87="",Planning!$M87=""),"",IF(AND(Planning!$H87&lt;=AA$7+4,Planning!$M87&gt;=AA$7),IF(Planning!$G87=0,"◆",IF(Planning!$O87="Terminé","T",IF(Planning!$O87="En retard","R",IF(Planning!$J87="Oui","C","P")))),""))</f>
        <v/>
      </c>
      <c r="AB87" s="34">
        <f>IF(OR(Planning!$C87="",Planning!$M87=""),"",IF(AND(Planning!$H87&lt;=AB$7+4,Planning!$M87&gt;=AB$7),IF(Planning!$G87=0,"◆",IF(Planning!$O87="Terminé","T",IF(Planning!$O87="En retard","R",IF(Planning!$J87="Oui","C","P")))),""))</f>
        <v/>
      </c>
      <c r="AC87" s="34">
        <f>IF(OR(Planning!$C87="",Planning!$M87=""),"",IF(AND(Planning!$H87&lt;=AC$7+4,Planning!$M87&gt;=AC$7),IF(Planning!$G87=0,"◆",IF(Planning!$O87="Terminé","T",IF(Planning!$O87="En retard","R",IF(Planning!$J87="Oui","C","P")))),""))</f>
        <v/>
      </c>
      <c r="AD87" s="34">
        <f>IF(OR(Planning!$C87="",Planning!$M87=""),"",IF(AND(Planning!$H87&lt;=AD$7+4,Planning!$M87&gt;=AD$7),IF(Planning!$G87=0,"◆",IF(Planning!$O87="Terminé","T",IF(Planning!$O87="En retard","R",IF(Planning!$J87="Oui","C","P")))),""))</f>
        <v/>
      </c>
      <c r="AE87" s="34">
        <f>IF(OR(Planning!$C87="",Planning!$M87=""),"",IF(AND(Planning!$H87&lt;=AE$7+4,Planning!$M87&gt;=AE$7),IF(Planning!$G87=0,"◆",IF(Planning!$O87="Terminé","T",IF(Planning!$O87="En retard","R",IF(Planning!$J87="Oui","C","P")))),""))</f>
        <v/>
      </c>
      <c r="AF87" s="34">
        <f>IF(OR(Planning!$C87="",Planning!$M87=""),"",IF(AND(Planning!$H87&lt;=AF$7+4,Planning!$M87&gt;=AF$7),IF(Planning!$G87=0,"◆",IF(Planning!$O87="Terminé","T",IF(Planning!$O87="En retard","R",IF(Planning!$J87="Oui","C","P")))),""))</f>
        <v/>
      </c>
      <c r="AG87" s="34">
        <f>IF(OR(Planning!$C87="",Planning!$M87=""),"",IF(AND(Planning!$H87&lt;=AG$7+4,Planning!$M87&gt;=AG$7),IF(Planning!$G87=0,"◆",IF(Planning!$O87="Terminé","T",IF(Planning!$O87="En retard","R",IF(Planning!$J87="Oui","C","P")))),""))</f>
        <v/>
      </c>
      <c r="AH87" s="34">
        <f>IF(OR(Planning!$C87="",Planning!$M87=""),"",IF(AND(Planning!$H87&lt;=AH$7+4,Planning!$M87&gt;=AH$7),IF(Planning!$G87=0,"◆",IF(Planning!$O87="Terminé","T",IF(Planning!$O87="En retard","R",IF(Planning!$J87="Oui","C","P")))),""))</f>
        <v/>
      </c>
      <c r="AI87" s="34">
        <f>IF(OR(Planning!$C87="",Planning!$M87=""),"",IF(AND(Planning!$H87&lt;=AI$7+4,Planning!$M87&gt;=AI$7),IF(Planning!$G87=0,"◆",IF(Planning!$O87="Terminé","T",IF(Planning!$O87="En retard","R",IF(Planning!$J87="Oui","C","P")))),""))</f>
        <v/>
      </c>
      <c r="AJ87" s="34">
        <f>IF(OR(Planning!$C87="",Planning!$M87=""),"",IF(AND(Planning!$H87&lt;=AJ$7+4,Planning!$M87&gt;=AJ$7),IF(Planning!$G87=0,"◆",IF(Planning!$O87="Terminé","T",IF(Planning!$O87="En retard","R",IF(Planning!$J87="Oui","C","P")))),""))</f>
        <v/>
      </c>
      <c r="AK87" s="34">
        <f>IF(OR(Planning!$C87="",Planning!$M87=""),"",IF(AND(Planning!$H87&lt;=AK$7+4,Planning!$M87&gt;=AK$7),IF(Planning!$G87=0,"◆",IF(Planning!$O87="Terminé","T",IF(Planning!$O87="En retard","R",IF(Planning!$J87="Oui","C","P")))),""))</f>
        <v/>
      </c>
      <c r="AL87" s="34">
        <f>IF(OR(Planning!$C87="",Planning!$M87=""),"",IF(AND(Planning!$H87&lt;=AL$7+4,Planning!$M87&gt;=AL$7),IF(Planning!$G87=0,"◆",IF(Planning!$O87="Terminé","T",IF(Planning!$O87="En retard","R",IF(Planning!$J87="Oui","C","P")))),""))</f>
        <v/>
      </c>
      <c r="AM87" s="34">
        <f>IF(OR(Planning!$C87="",Planning!$M87=""),"",IF(AND(Planning!$H87&lt;=AM$7+4,Planning!$M87&gt;=AM$7),IF(Planning!$G87=0,"◆",IF(Planning!$O87="Terminé","T",IF(Planning!$O87="En retard","R",IF(Planning!$J87="Oui","C","P")))),""))</f>
        <v/>
      </c>
      <c r="AN87" s="34">
        <f>IF(OR(Planning!$C87="",Planning!$M87=""),"",IF(AND(Planning!$H87&lt;=AN$7+4,Planning!$M87&gt;=AN$7),IF(Planning!$G87=0,"◆",IF(Planning!$O87="Terminé","T",IF(Planning!$O87="En retard","R",IF(Planning!$J87="Oui","C","P")))),""))</f>
        <v/>
      </c>
      <c r="AO87" s="34">
        <f>IF(OR(Planning!$C87="",Planning!$M87=""),"",IF(AND(Planning!$H87&lt;=AO$7+4,Planning!$M87&gt;=AO$7),IF(Planning!$G87=0,"◆",IF(Planning!$O87="Terminé","T",IF(Planning!$O87="En retard","R",IF(Planning!$J87="Oui","C","P")))),""))</f>
        <v/>
      </c>
      <c r="AP87" s="34">
        <f>IF(OR(Planning!$C87="",Planning!$M87=""),"",IF(AND(Planning!$H87&lt;=AP$7+4,Planning!$M87&gt;=AP$7),IF(Planning!$G87=0,"◆",IF(Planning!$O87="Terminé","T",IF(Planning!$O87="En retard","R",IF(Planning!$J87="Oui","C","P")))),""))</f>
        <v/>
      </c>
      <c r="AQ87" s="34">
        <f>IF(OR(Planning!$C87="",Planning!$M87=""),"",IF(AND(Planning!$H87&lt;=AQ$7+4,Planning!$M87&gt;=AQ$7),IF(Planning!$G87=0,"◆",IF(Planning!$O87="Terminé","T",IF(Planning!$O87="En retard","R",IF(Planning!$J87="Oui","C","P")))),""))</f>
        <v/>
      </c>
    </row>
    <row r="88">
      <c r="A88" s="33">
        <f>IF(Planning!$C88="","",Planning!A88)</f>
        <v/>
      </c>
      <c r="B88" s="33">
        <f>IF(Planning!$C88="","",Planning!C88)</f>
        <v/>
      </c>
      <c r="C88" s="33">
        <f>IF(Planning!$C88="","",Planning!D88)</f>
        <v/>
      </c>
      <c r="D88" s="34">
        <f>IF(OR(Planning!$C88="",Planning!$M88=""),"",IF(AND(Planning!$H88&lt;=D$7+4,Planning!$M88&gt;=D$7),IF(Planning!$G88=0,"◆",IF(Planning!$O88="Terminé","T",IF(Planning!$O88="En retard","R",IF(Planning!$J88="Oui","C","P")))),""))</f>
        <v/>
      </c>
      <c r="E88" s="34">
        <f>IF(OR(Planning!$C88="",Planning!$M88=""),"",IF(AND(Planning!$H88&lt;=E$7+4,Planning!$M88&gt;=E$7),IF(Planning!$G88=0,"◆",IF(Planning!$O88="Terminé","T",IF(Planning!$O88="En retard","R",IF(Planning!$J88="Oui","C","P")))),""))</f>
        <v/>
      </c>
      <c r="F88" s="34">
        <f>IF(OR(Planning!$C88="",Planning!$M88=""),"",IF(AND(Planning!$H88&lt;=F$7+4,Planning!$M88&gt;=F$7),IF(Planning!$G88=0,"◆",IF(Planning!$O88="Terminé","T",IF(Planning!$O88="En retard","R",IF(Planning!$J88="Oui","C","P")))),""))</f>
        <v/>
      </c>
      <c r="G88" s="34">
        <f>IF(OR(Planning!$C88="",Planning!$M88=""),"",IF(AND(Planning!$H88&lt;=G$7+4,Planning!$M88&gt;=G$7),IF(Planning!$G88=0,"◆",IF(Planning!$O88="Terminé","T",IF(Planning!$O88="En retard","R",IF(Planning!$J88="Oui","C","P")))),""))</f>
        <v/>
      </c>
      <c r="H88" s="34">
        <f>IF(OR(Planning!$C88="",Planning!$M88=""),"",IF(AND(Planning!$H88&lt;=H$7+4,Planning!$M88&gt;=H$7),IF(Planning!$G88=0,"◆",IF(Planning!$O88="Terminé","T",IF(Planning!$O88="En retard","R",IF(Planning!$J88="Oui","C","P")))),""))</f>
        <v/>
      </c>
      <c r="I88" s="34">
        <f>IF(OR(Planning!$C88="",Planning!$M88=""),"",IF(AND(Planning!$H88&lt;=I$7+4,Planning!$M88&gt;=I$7),IF(Planning!$G88=0,"◆",IF(Planning!$O88="Terminé","T",IF(Planning!$O88="En retard","R",IF(Planning!$J88="Oui","C","P")))),""))</f>
        <v/>
      </c>
      <c r="J88" s="34">
        <f>IF(OR(Planning!$C88="",Planning!$M88=""),"",IF(AND(Planning!$H88&lt;=J$7+4,Planning!$M88&gt;=J$7),IF(Planning!$G88=0,"◆",IF(Planning!$O88="Terminé","T",IF(Planning!$O88="En retard","R",IF(Planning!$J88="Oui","C","P")))),""))</f>
        <v/>
      </c>
      <c r="K88" s="34">
        <f>IF(OR(Planning!$C88="",Planning!$M88=""),"",IF(AND(Planning!$H88&lt;=K$7+4,Planning!$M88&gt;=K$7),IF(Planning!$G88=0,"◆",IF(Planning!$O88="Terminé","T",IF(Planning!$O88="En retard","R",IF(Planning!$J88="Oui","C","P")))),""))</f>
        <v/>
      </c>
      <c r="L88" s="34">
        <f>IF(OR(Planning!$C88="",Planning!$M88=""),"",IF(AND(Planning!$H88&lt;=L$7+4,Planning!$M88&gt;=L$7),IF(Planning!$G88=0,"◆",IF(Planning!$O88="Terminé","T",IF(Planning!$O88="En retard","R",IF(Planning!$J88="Oui","C","P")))),""))</f>
        <v/>
      </c>
      <c r="M88" s="34">
        <f>IF(OR(Planning!$C88="",Planning!$M88=""),"",IF(AND(Planning!$H88&lt;=M$7+4,Planning!$M88&gt;=M$7),IF(Planning!$G88=0,"◆",IF(Planning!$O88="Terminé","T",IF(Planning!$O88="En retard","R",IF(Planning!$J88="Oui","C","P")))),""))</f>
        <v/>
      </c>
      <c r="N88" s="34">
        <f>IF(OR(Planning!$C88="",Planning!$M88=""),"",IF(AND(Planning!$H88&lt;=N$7+4,Planning!$M88&gt;=N$7),IF(Planning!$G88=0,"◆",IF(Planning!$O88="Terminé","T",IF(Planning!$O88="En retard","R",IF(Planning!$J88="Oui","C","P")))),""))</f>
        <v/>
      </c>
      <c r="O88" s="34">
        <f>IF(OR(Planning!$C88="",Planning!$M88=""),"",IF(AND(Planning!$H88&lt;=O$7+4,Planning!$M88&gt;=O$7),IF(Planning!$G88=0,"◆",IF(Planning!$O88="Terminé","T",IF(Planning!$O88="En retard","R",IF(Planning!$J88="Oui","C","P")))),""))</f>
        <v/>
      </c>
      <c r="P88" s="34">
        <f>IF(OR(Planning!$C88="",Planning!$M88=""),"",IF(AND(Planning!$H88&lt;=P$7+4,Planning!$M88&gt;=P$7),IF(Planning!$G88=0,"◆",IF(Planning!$O88="Terminé","T",IF(Planning!$O88="En retard","R",IF(Planning!$J88="Oui","C","P")))),""))</f>
        <v/>
      </c>
      <c r="Q88" s="34">
        <f>IF(OR(Planning!$C88="",Planning!$M88=""),"",IF(AND(Planning!$H88&lt;=Q$7+4,Planning!$M88&gt;=Q$7),IF(Planning!$G88=0,"◆",IF(Planning!$O88="Terminé","T",IF(Planning!$O88="En retard","R",IF(Planning!$J88="Oui","C","P")))),""))</f>
        <v/>
      </c>
      <c r="R88" s="34">
        <f>IF(OR(Planning!$C88="",Planning!$M88=""),"",IF(AND(Planning!$H88&lt;=R$7+4,Planning!$M88&gt;=R$7),IF(Planning!$G88=0,"◆",IF(Planning!$O88="Terminé","T",IF(Planning!$O88="En retard","R",IF(Planning!$J88="Oui","C","P")))),""))</f>
        <v/>
      </c>
      <c r="S88" s="34">
        <f>IF(OR(Planning!$C88="",Planning!$M88=""),"",IF(AND(Planning!$H88&lt;=S$7+4,Planning!$M88&gt;=S$7),IF(Planning!$G88=0,"◆",IF(Planning!$O88="Terminé","T",IF(Planning!$O88="En retard","R",IF(Planning!$J88="Oui","C","P")))),""))</f>
        <v/>
      </c>
      <c r="T88" s="34">
        <f>IF(OR(Planning!$C88="",Planning!$M88=""),"",IF(AND(Planning!$H88&lt;=T$7+4,Planning!$M88&gt;=T$7),IF(Planning!$G88=0,"◆",IF(Planning!$O88="Terminé","T",IF(Planning!$O88="En retard","R",IF(Planning!$J88="Oui","C","P")))),""))</f>
        <v/>
      </c>
      <c r="U88" s="34">
        <f>IF(OR(Planning!$C88="",Planning!$M88=""),"",IF(AND(Planning!$H88&lt;=U$7+4,Planning!$M88&gt;=U$7),IF(Planning!$G88=0,"◆",IF(Planning!$O88="Terminé","T",IF(Planning!$O88="En retard","R",IF(Planning!$J88="Oui","C","P")))),""))</f>
        <v/>
      </c>
      <c r="V88" s="34">
        <f>IF(OR(Planning!$C88="",Planning!$M88=""),"",IF(AND(Planning!$H88&lt;=V$7+4,Planning!$M88&gt;=V$7),IF(Planning!$G88=0,"◆",IF(Planning!$O88="Terminé","T",IF(Planning!$O88="En retard","R",IF(Planning!$J88="Oui","C","P")))),""))</f>
        <v/>
      </c>
      <c r="W88" s="34">
        <f>IF(OR(Planning!$C88="",Planning!$M88=""),"",IF(AND(Planning!$H88&lt;=W$7+4,Planning!$M88&gt;=W$7),IF(Planning!$G88=0,"◆",IF(Planning!$O88="Terminé","T",IF(Planning!$O88="En retard","R",IF(Planning!$J88="Oui","C","P")))),""))</f>
        <v/>
      </c>
      <c r="X88" s="34">
        <f>IF(OR(Planning!$C88="",Planning!$M88=""),"",IF(AND(Planning!$H88&lt;=X$7+4,Planning!$M88&gt;=X$7),IF(Planning!$G88=0,"◆",IF(Planning!$O88="Terminé","T",IF(Planning!$O88="En retard","R",IF(Planning!$J88="Oui","C","P")))),""))</f>
        <v/>
      </c>
      <c r="Y88" s="34">
        <f>IF(OR(Planning!$C88="",Planning!$M88=""),"",IF(AND(Planning!$H88&lt;=Y$7+4,Planning!$M88&gt;=Y$7),IF(Planning!$G88=0,"◆",IF(Planning!$O88="Terminé","T",IF(Planning!$O88="En retard","R",IF(Planning!$J88="Oui","C","P")))),""))</f>
        <v/>
      </c>
      <c r="Z88" s="34">
        <f>IF(OR(Planning!$C88="",Planning!$M88=""),"",IF(AND(Planning!$H88&lt;=Z$7+4,Planning!$M88&gt;=Z$7),IF(Planning!$G88=0,"◆",IF(Planning!$O88="Terminé","T",IF(Planning!$O88="En retard","R",IF(Planning!$J88="Oui","C","P")))),""))</f>
        <v/>
      </c>
      <c r="AA88" s="34">
        <f>IF(OR(Planning!$C88="",Planning!$M88=""),"",IF(AND(Planning!$H88&lt;=AA$7+4,Planning!$M88&gt;=AA$7),IF(Planning!$G88=0,"◆",IF(Planning!$O88="Terminé","T",IF(Planning!$O88="En retard","R",IF(Planning!$J88="Oui","C","P")))),""))</f>
        <v/>
      </c>
      <c r="AB88" s="34">
        <f>IF(OR(Planning!$C88="",Planning!$M88=""),"",IF(AND(Planning!$H88&lt;=AB$7+4,Planning!$M88&gt;=AB$7),IF(Planning!$G88=0,"◆",IF(Planning!$O88="Terminé","T",IF(Planning!$O88="En retard","R",IF(Planning!$J88="Oui","C","P")))),""))</f>
        <v/>
      </c>
      <c r="AC88" s="34">
        <f>IF(OR(Planning!$C88="",Planning!$M88=""),"",IF(AND(Planning!$H88&lt;=AC$7+4,Planning!$M88&gt;=AC$7),IF(Planning!$G88=0,"◆",IF(Planning!$O88="Terminé","T",IF(Planning!$O88="En retard","R",IF(Planning!$J88="Oui","C","P")))),""))</f>
        <v/>
      </c>
      <c r="AD88" s="34">
        <f>IF(OR(Planning!$C88="",Planning!$M88=""),"",IF(AND(Planning!$H88&lt;=AD$7+4,Planning!$M88&gt;=AD$7),IF(Planning!$G88=0,"◆",IF(Planning!$O88="Terminé","T",IF(Planning!$O88="En retard","R",IF(Planning!$J88="Oui","C","P")))),""))</f>
        <v/>
      </c>
      <c r="AE88" s="34">
        <f>IF(OR(Planning!$C88="",Planning!$M88=""),"",IF(AND(Planning!$H88&lt;=AE$7+4,Planning!$M88&gt;=AE$7),IF(Planning!$G88=0,"◆",IF(Planning!$O88="Terminé","T",IF(Planning!$O88="En retard","R",IF(Planning!$J88="Oui","C","P")))),""))</f>
        <v/>
      </c>
      <c r="AF88" s="34">
        <f>IF(OR(Planning!$C88="",Planning!$M88=""),"",IF(AND(Planning!$H88&lt;=AF$7+4,Planning!$M88&gt;=AF$7),IF(Planning!$G88=0,"◆",IF(Planning!$O88="Terminé","T",IF(Planning!$O88="En retard","R",IF(Planning!$J88="Oui","C","P")))),""))</f>
        <v/>
      </c>
      <c r="AG88" s="34">
        <f>IF(OR(Planning!$C88="",Planning!$M88=""),"",IF(AND(Planning!$H88&lt;=AG$7+4,Planning!$M88&gt;=AG$7),IF(Planning!$G88=0,"◆",IF(Planning!$O88="Terminé","T",IF(Planning!$O88="En retard","R",IF(Planning!$J88="Oui","C","P")))),""))</f>
        <v/>
      </c>
      <c r="AH88" s="34">
        <f>IF(OR(Planning!$C88="",Planning!$M88=""),"",IF(AND(Planning!$H88&lt;=AH$7+4,Planning!$M88&gt;=AH$7),IF(Planning!$G88=0,"◆",IF(Planning!$O88="Terminé","T",IF(Planning!$O88="En retard","R",IF(Planning!$J88="Oui","C","P")))),""))</f>
        <v/>
      </c>
      <c r="AI88" s="34">
        <f>IF(OR(Planning!$C88="",Planning!$M88=""),"",IF(AND(Planning!$H88&lt;=AI$7+4,Planning!$M88&gt;=AI$7),IF(Planning!$G88=0,"◆",IF(Planning!$O88="Terminé","T",IF(Planning!$O88="En retard","R",IF(Planning!$J88="Oui","C","P")))),""))</f>
        <v/>
      </c>
      <c r="AJ88" s="34">
        <f>IF(OR(Planning!$C88="",Planning!$M88=""),"",IF(AND(Planning!$H88&lt;=AJ$7+4,Planning!$M88&gt;=AJ$7),IF(Planning!$G88=0,"◆",IF(Planning!$O88="Terminé","T",IF(Planning!$O88="En retard","R",IF(Planning!$J88="Oui","C","P")))),""))</f>
        <v/>
      </c>
      <c r="AK88" s="34">
        <f>IF(OR(Planning!$C88="",Planning!$M88=""),"",IF(AND(Planning!$H88&lt;=AK$7+4,Planning!$M88&gt;=AK$7),IF(Planning!$G88=0,"◆",IF(Planning!$O88="Terminé","T",IF(Planning!$O88="En retard","R",IF(Planning!$J88="Oui","C","P")))),""))</f>
        <v/>
      </c>
      <c r="AL88" s="34">
        <f>IF(OR(Planning!$C88="",Planning!$M88=""),"",IF(AND(Planning!$H88&lt;=AL$7+4,Planning!$M88&gt;=AL$7),IF(Planning!$G88=0,"◆",IF(Planning!$O88="Terminé","T",IF(Planning!$O88="En retard","R",IF(Planning!$J88="Oui","C","P")))),""))</f>
        <v/>
      </c>
      <c r="AM88" s="34">
        <f>IF(OR(Planning!$C88="",Planning!$M88=""),"",IF(AND(Planning!$H88&lt;=AM$7+4,Planning!$M88&gt;=AM$7),IF(Planning!$G88=0,"◆",IF(Planning!$O88="Terminé","T",IF(Planning!$O88="En retard","R",IF(Planning!$J88="Oui","C","P")))),""))</f>
        <v/>
      </c>
      <c r="AN88" s="34">
        <f>IF(OR(Planning!$C88="",Planning!$M88=""),"",IF(AND(Planning!$H88&lt;=AN$7+4,Planning!$M88&gt;=AN$7),IF(Planning!$G88=0,"◆",IF(Planning!$O88="Terminé","T",IF(Planning!$O88="En retard","R",IF(Planning!$J88="Oui","C","P")))),""))</f>
        <v/>
      </c>
      <c r="AO88" s="34">
        <f>IF(OR(Planning!$C88="",Planning!$M88=""),"",IF(AND(Planning!$H88&lt;=AO$7+4,Planning!$M88&gt;=AO$7),IF(Planning!$G88=0,"◆",IF(Planning!$O88="Terminé","T",IF(Planning!$O88="En retard","R",IF(Planning!$J88="Oui","C","P")))),""))</f>
        <v/>
      </c>
      <c r="AP88" s="34">
        <f>IF(OR(Planning!$C88="",Planning!$M88=""),"",IF(AND(Planning!$H88&lt;=AP$7+4,Planning!$M88&gt;=AP$7),IF(Planning!$G88=0,"◆",IF(Planning!$O88="Terminé","T",IF(Planning!$O88="En retard","R",IF(Planning!$J88="Oui","C","P")))),""))</f>
        <v/>
      </c>
      <c r="AQ88" s="34">
        <f>IF(OR(Planning!$C88="",Planning!$M88=""),"",IF(AND(Planning!$H88&lt;=AQ$7+4,Planning!$M88&gt;=AQ$7),IF(Planning!$G88=0,"◆",IF(Planning!$O88="Terminé","T",IF(Planning!$O88="En retard","R",IF(Planning!$J88="Oui","C","P")))),""))</f>
        <v/>
      </c>
    </row>
    <row r="89">
      <c r="A89" s="33">
        <f>IF(Planning!$C89="","",Planning!A89)</f>
        <v/>
      </c>
      <c r="B89" s="33">
        <f>IF(Planning!$C89="","",Planning!C89)</f>
        <v/>
      </c>
      <c r="C89" s="33">
        <f>IF(Planning!$C89="","",Planning!D89)</f>
        <v/>
      </c>
      <c r="D89" s="34">
        <f>IF(OR(Planning!$C89="",Planning!$M89=""),"",IF(AND(Planning!$H89&lt;=D$7+4,Planning!$M89&gt;=D$7),IF(Planning!$G89=0,"◆",IF(Planning!$O89="Terminé","T",IF(Planning!$O89="En retard","R",IF(Planning!$J89="Oui","C","P")))),""))</f>
        <v/>
      </c>
      <c r="E89" s="34">
        <f>IF(OR(Planning!$C89="",Planning!$M89=""),"",IF(AND(Planning!$H89&lt;=E$7+4,Planning!$M89&gt;=E$7),IF(Planning!$G89=0,"◆",IF(Planning!$O89="Terminé","T",IF(Planning!$O89="En retard","R",IF(Planning!$J89="Oui","C","P")))),""))</f>
        <v/>
      </c>
      <c r="F89" s="34">
        <f>IF(OR(Planning!$C89="",Planning!$M89=""),"",IF(AND(Planning!$H89&lt;=F$7+4,Planning!$M89&gt;=F$7),IF(Planning!$G89=0,"◆",IF(Planning!$O89="Terminé","T",IF(Planning!$O89="En retard","R",IF(Planning!$J89="Oui","C","P")))),""))</f>
        <v/>
      </c>
      <c r="G89" s="34">
        <f>IF(OR(Planning!$C89="",Planning!$M89=""),"",IF(AND(Planning!$H89&lt;=G$7+4,Planning!$M89&gt;=G$7),IF(Planning!$G89=0,"◆",IF(Planning!$O89="Terminé","T",IF(Planning!$O89="En retard","R",IF(Planning!$J89="Oui","C","P")))),""))</f>
        <v/>
      </c>
      <c r="H89" s="34">
        <f>IF(OR(Planning!$C89="",Planning!$M89=""),"",IF(AND(Planning!$H89&lt;=H$7+4,Planning!$M89&gt;=H$7),IF(Planning!$G89=0,"◆",IF(Planning!$O89="Terminé","T",IF(Planning!$O89="En retard","R",IF(Planning!$J89="Oui","C","P")))),""))</f>
        <v/>
      </c>
      <c r="I89" s="34">
        <f>IF(OR(Planning!$C89="",Planning!$M89=""),"",IF(AND(Planning!$H89&lt;=I$7+4,Planning!$M89&gt;=I$7),IF(Planning!$G89=0,"◆",IF(Planning!$O89="Terminé","T",IF(Planning!$O89="En retard","R",IF(Planning!$J89="Oui","C","P")))),""))</f>
        <v/>
      </c>
      <c r="J89" s="34">
        <f>IF(OR(Planning!$C89="",Planning!$M89=""),"",IF(AND(Planning!$H89&lt;=J$7+4,Planning!$M89&gt;=J$7),IF(Planning!$G89=0,"◆",IF(Planning!$O89="Terminé","T",IF(Planning!$O89="En retard","R",IF(Planning!$J89="Oui","C","P")))),""))</f>
        <v/>
      </c>
      <c r="K89" s="34">
        <f>IF(OR(Planning!$C89="",Planning!$M89=""),"",IF(AND(Planning!$H89&lt;=K$7+4,Planning!$M89&gt;=K$7),IF(Planning!$G89=0,"◆",IF(Planning!$O89="Terminé","T",IF(Planning!$O89="En retard","R",IF(Planning!$J89="Oui","C","P")))),""))</f>
        <v/>
      </c>
      <c r="L89" s="34">
        <f>IF(OR(Planning!$C89="",Planning!$M89=""),"",IF(AND(Planning!$H89&lt;=L$7+4,Planning!$M89&gt;=L$7),IF(Planning!$G89=0,"◆",IF(Planning!$O89="Terminé","T",IF(Planning!$O89="En retard","R",IF(Planning!$J89="Oui","C","P")))),""))</f>
        <v/>
      </c>
      <c r="M89" s="34">
        <f>IF(OR(Planning!$C89="",Planning!$M89=""),"",IF(AND(Planning!$H89&lt;=M$7+4,Planning!$M89&gt;=M$7),IF(Planning!$G89=0,"◆",IF(Planning!$O89="Terminé","T",IF(Planning!$O89="En retard","R",IF(Planning!$J89="Oui","C","P")))),""))</f>
        <v/>
      </c>
      <c r="N89" s="34">
        <f>IF(OR(Planning!$C89="",Planning!$M89=""),"",IF(AND(Planning!$H89&lt;=N$7+4,Planning!$M89&gt;=N$7),IF(Planning!$G89=0,"◆",IF(Planning!$O89="Terminé","T",IF(Planning!$O89="En retard","R",IF(Planning!$J89="Oui","C","P")))),""))</f>
        <v/>
      </c>
      <c r="O89" s="34">
        <f>IF(OR(Planning!$C89="",Planning!$M89=""),"",IF(AND(Planning!$H89&lt;=O$7+4,Planning!$M89&gt;=O$7),IF(Planning!$G89=0,"◆",IF(Planning!$O89="Terminé","T",IF(Planning!$O89="En retard","R",IF(Planning!$J89="Oui","C","P")))),""))</f>
        <v/>
      </c>
      <c r="P89" s="34">
        <f>IF(OR(Planning!$C89="",Planning!$M89=""),"",IF(AND(Planning!$H89&lt;=P$7+4,Planning!$M89&gt;=P$7),IF(Planning!$G89=0,"◆",IF(Planning!$O89="Terminé","T",IF(Planning!$O89="En retard","R",IF(Planning!$J89="Oui","C","P")))),""))</f>
        <v/>
      </c>
      <c r="Q89" s="34">
        <f>IF(OR(Planning!$C89="",Planning!$M89=""),"",IF(AND(Planning!$H89&lt;=Q$7+4,Planning!$M89&gt;=Q$7),IF(Planning!$G89=0,"◆",IF(Planning!$O89="Terminé","T",IF(Planning!$O89="En retard","R",IF(Planning!$J89="Oui","C","P")))),""))</f>
        <v/>
      </c>
      <c r="R89" s="34">
        <f>IF(OR(Planning!$C89="",Planning!$M89=""),"",IF(AND(Planning!$H89&lt;=R$7+4,Planning!$M89&gt;=R$7),IF(Planning!$G89=0,"◆",IF(Planning!$O89="Terminé","T",IF(Planning!$O89="En retard","R",IF(Planning!$J89="Oui","C","P")))),""))</f>
        <v/>
      </c>
      <c r="S89" s="34">
        <f>IF(OR(Planning!$C89="",Planning!$M89=""),"",IF(AND(Planning!$H89&lt;=S$7+4,Planning!$M89&gt;=S$7),IF(Planning!$G89=0,"◆",IF(Planning!$O89="Terminé","T",IF(Planning!$O89="En retard","R",IF(Planning!$J89="Oui","C","P")))),""))</f>
        <v/>
      </c>
      <c r="T89" s="34">
        <f>IF(OR(Planning!$C89="",Planning!$M89=""),"",IF(AND(Planning!$H89&lt;=T$7+4,Planning!$M89&gt;=T$7),IF(Planning!$G89=0,"◆",IF(Planning!$O89="Terminé","T",IF(Planning!$O89="En retard","R",IF(Planning!$J89="Oui","C","P")))),""))</f>
        <v/>
      </c>
      <c r="U89" s="34">
        <f>IF(OR(Planning!$C89="",Planning!$M89=""),"",IF(AND(Planning!$H89&lt;=U$7+4,Planning!$M89&gt;=U$7),IF(Planning!$G89=0,"◆",IF(Planning!$O89="Terminé","T",IF(Planning!$O89="En retard","R",IF(Planning!$J89="Oui","C","P")))),""))</f>
        <v/>
      </c>
      <c r="V89" s="34">
        <f>IF(OR(Planning!$C89="",Planning!$M89=""),"",IF(AND(Planning!$H89&lt;=V$7+4,Planning!$M89&gt;=V$7),IF(Planning!$G89=0,"◆",IF(Planning!$O89="Terminé","T",IF(Planning!$O89="En retard","R",IF(Planning!$J89="Oui","C","P")))),""))</f>
        <v/>
      </c>
      <c r="W89" s="34">
        <f>IF(OR(Planning!$C89="",Planning!$M89=""),"",IF(AND(Planning!$H89&lt;=W$7+4,Planning!$M89&gt;=W$7),IF(Planning!$G89=0,"◆",IF(Planning!$O89="Terminé","T",IF(Planning!$O89="En retard","R",IF(Planning!$J89="Oui","C","P")))),""))</f>
        <v/>
      </c>
      <c r="X89" s="34">
        <f>IF(OR(Planning!$C89="",Planning!$M89=""),"",IF(AND(Planning!$H89&lt;=X$7+4,Planning!$M89&gt;=X$7),IF(Planning!$G89=0,"◆",IF(Planning!$O89="Terminé","T",IF(Planning!$O89="En retard","R",IF(Planning!$J89="Oui","C","P")))),""))</f>
        <v/>
      </c>
      <c r="Y89" s="34">
        <f>IF(OR(Planning!$C89="",Planning!$M89=""),"",IF(AND(Planning!$H89&lt;=Y$7+4,Planning!$M89&gt;=Y$7),IF(Planning!$G89=0,"◆",IF(Planning!$O89="Terminé","T",IF(Planning!$O89="En retard","R",IF(Planning!$J89="Oui","C","P")))),""))</f>
        <v/>
      </c>
      <c r="Z89" s="34">
        <f>IF(OR(Planning!$C89="",Planning!$M89=""),"",IF(AND(Planning!$H89&lt;=Z$7+4,Planning!$M89&gt;=Z$7),IF(Planning!$G89=0,"◆",IF(Planning!$O89="Terminé","T",IF(Planning!$O89="En retard","R",IF(Planning!$J89="Oui","C","P")))),""))</f>
        <v/>
      </c>
      <c r="AA89" s="34">
        <f>IF(OR(Planning!$C89="",Planning!$M89=""),"",IF(AND(Planning!$H89&lt;=AA$7+4,Planning!$M89&gt;=AA$7),IF(Planning!$G89=0,"◆",IF(Planning!$O89="Terminé","T",IF(Planning!$O89="En retard","R",IF(Planning!$J89="Oui","C","P")))),""))</f>
        <v/>
      </c>
      <c r="AB89" s="34">
        <f>IF(OR(Planning!$C89="",Planning!$M89=""),"",IF(AND(Planning!$H89&lt;=AB$7+4,Planning!$M89&gt;=AB$7),IF(Planning!$G89=0,"◆",IF(Planning!$O89="Terminé","T",IF(Planning!$O89="En retard","R",IF(Planning!$J89="Oui","C","P")))),""))</f>
        <v/>
      </c>
      <c r="AC89" s="34">
        <f>IF(OR(Planning!$C89="",Planning!$M89=""),"",IF(AND(Planning!$H89&lt;=AC$7+4,Planning!$M89&gt;=AC$7),IF(Planning!$G89=0,"◆",IF(Planning!$O89="Terminé","T",IF(Planning!$O89="En retard","R",IF(Planning!$J89="Oui","C","P")))),""))</f>
        <v/>
      </c>
      <c r="AD89" s="34">
        <f>IF(OR(Planning!$C89="",Planning!$M89=""),"",IF(AND(Planning!$H89&lt;=AD$7+4,Planning!$M89&gt;=AD$7),IF(Planning!$G89=0,"◆",IF(Planning!$O89="Terminé","T",IF(Planning!$O89="En retard","R",IF(Planning!$J89="Oui","C","P")))),""))</f>
        <v/>
      </c>
      <c r="AE89" s="34">
        <f>IF(OR(Planning!$C89="",Planning!$M89=""),"",IF(AND(Planning!$H89&lt;=AE$7+4,Planning!$M89&gt;=AE$7),IF(Planning!$G89=0,"◆",IF(Planning!$O89="Terminé","T",IF(Planning!$O89="En retard","R",IF(Planning!$J89="Oui","C","P")))),""))</f>
        <v/>
      </c>
      <c r="AF89" s="34">
        <f>IF(OR(Planning!$C89="",Planning!$M89=""),"",IF(AND(Planning!$H89&lt;=AF$7+4,Planning!$M89&gt;=AF$7),IF(Planning!$G89=0,"◆",IF(Planning!$O89="Terminé","T",IF(Planning!$O89="En retard","R",IF(Planning!$J89="Oui","C","P")))),""))</f>
        <v/>
      </c>
      <c r="AG89" s="34">
        <f>IF(OR(Planning!$C89="",Planning!$M89=""),"",IF(AND(Planning!$H89&lt;=AG$7+4,Planning!$M89&gt;=AG$7),IF(Planning!$G89=0,"◆",IF(Planning!$O89="Terminé","T",IF(Planning!$O89="En retard","R",IF(Planning!$J89="Oui","C","P")))),""))</f>
        <v/>
      </c>
      <c r="AH89" s="34">
        <f>IF(OR(Planning!$C89="",Planning!$M89=""),"",IF(AND(Planning!$H89&lt;=AH$7+4,Planning!$M89&gt;=AH$7),IF(Planning!$G89=0,"◆",IF(Planning!$O89="Terminé","T",IF(Planning!$O89="En retard","R",IF(Planning!$J89="Oui","C","P")))),""))</f>
        <v/>
      </c>
      <c r="AI89" s="34">
        <f>IF(OR(Planning!$C89="",Planning!$M89=""),"",IF(AND(Planning!$H89&lt;=AI$7+4,Planning!$M89&gt;=AI$7),IF(Planning!$G89=0,"◆",IF(Planning!$O89="Terminé","T",IF(Planning!$O89="En retard","R",IF(Planning!$J89="Oui","C","P")))),""))</f>
        <v/>
      </c>
      <c r="AJ89" s="34">
        <f>IF(OR(Planning!$C89="",Planning!$M89=""),"",IF(AND(Planning!$H89&lt;=AJ$7+4,Planning!$M89&gt;=AJ$7),IF(Planning!$G89=0,"◆",IF(Planning!$O89="Terminé","T",IF(Planning!$O89="En retard","R",IF(Planning!$J89="Oui","C","P")))),""))</f>
        <v/>
      </c>
      <c r="AK89" s="34">
        <f>IF(OR(Planning!$C89="",Planning!$M89=""),"",IF(AND(Planning!$H89&lt;=AK$7+4,Planning!$M89&gt;=AK$7),IF(Planning!$G89=0,"◆",IF(Planning!$O89="Terminé","T",IF(Planning!$O89="En retard","R",IF(Planning!$J89="Oui","C","P")))),""))</f>
        <v/>
      </c>
      <c r="AL89" s="34">
        <f>IF(OR(Planning!$C89="",Planning!$M89=""),"",IF(AND(Planning!$H89&lt;=AL$7+4,Planning!$M89&gt;=AL$7),IF(Planning!$G89=0,"◆",IF(Planning!$O89="Terminé","T",IF(Planning!$O89="En retard","R",IF(Planning!$J89="Oui","C","P")))),""))</f>
        <v/>
      </c>
      <c r="AM89" s="34">
        <f>IF(OR(Planning!$C89="",Planning!$M89=""),"",IF(AND(Planning!$H89&lt;=AM$7+4,Planning!$M89&gt;=AM$7),IF(Planning!$G89=0,"◆",IF(Planning!$O89="Terminé","T",IF(Planning!$O89="En retard","R",IF(Planning!$J89="Oui","C","P")))),""))</f>
        <v/>
      </c>
      <c r="AN89" s="34">
        <f>IF(OR(Planning!$C89="",Planning!$M89=""),"",IF(AND(Planning!$H89&lt;=AN$7+4,Planning!$M89&gt;=AN$7),IF(Planning!$G89=0,"◆",IF(Planning!$O89="Terminé","T",IF(Planning!$O89="En retard","R",IF(Planning!$J89="Oui","C","P")))),""))</f>
        <v/>
      </c>
      <c r="AO89" s="34">
        <f>IF(OR(Planning!$C89="",Planning!$M89=""),"",IF(AND(Planning!$H89&lt;=AO$7+4,Planning!$M89&gt;=AO$7),IF(Planning!$G89=0,"◆",IF(Planning!$O89="Terminé","T",IF(Planning!$O89="En retard","R",IF(Planning!$J89="Oui","C","P")))),""))</f>
        <v/>
      </c>
      <c r="AP89" s="34">
        <f>IF(OR(Planning!$C89="",Planning!$M89=""),"",IF(AND(Planning!$H89&lt;=AP$7+4,Planning!$M89&gt;=AP$7),IF(Planning!$G89=0,"◆",IF(Planning!$O89="Terminé","T",IF(Planning!$O89="En retard","R",IF(Planning!$J89="Oui","C","P")))),""))</f>
        <v/>
      </c>
      <c r="AQ89" s="34">
        <f>IF(OR(Planning!$C89="",Planning!$M89=""),"",IF(AND(Planning!$H89&lt;=AQ$7+4,Planning!$M89&gt;=AQ$7),IF(Planning!$G89=0,"◆",IF(Planning!$O89="Terminé","T",IF(Planning!$O89="En retard","R",IF(Planning!$J89="Oui","C","P")))),""))</f>
        <v/>
      </c>
    </row>
    <row r="90">
      <c r="A90" s="33">
        <f>IF(Planning!$C90="","",Planning!A90)</f>
        <v/>
      </c>
      <c r="B90" s="33">
        <f>IF(Planning!$C90="","",Planning!C90)</f>
        <v/>
      </c>
      <c r="C90" s="33">
        <f>IF(Planning!$C90="","",Planning!D90)</f>
        <v/>
      </c>
      <c r="D90" s="34">
        <f>IF(OR(Planning!$C90="",Planning!$M90=""),"",IF(AND(Planning!$H90&lt;=D$7+4,Planning!$M90&gt;=D$7),IF(Planning!$G90=0,"◆",IF(Planning!$O90="Terminé","T",IF(Planning!$O90="En retard","R",IF(Planning!$J90="Oui","C","P")))),""))</f>
        <v/>
      </c>
      <c r="E90" s="34">
        <f>IF(OR(Planning!$C90="",Planning!$M90=""),"",IF(AND(Planning!$H90&lt;=E$7+4,Planning!$M90&gt;=E$7),IF(Planning!$G90=0,"◆",IF(Planning!$O90="Terminé","T",IF(Planning!$O90="En retard","R",IF(Planning!$J90="Oui","C","P")))),""))</f>
        <v/>
      </c>
      <c r="F90" s="34">
        <f>IF(OR(Planning!$C90="",Planning!$M90=""),"",IF(AND(Planning!$H90&lt;=F$7+4,Planning!$M90&gt;=F$7),IF(Planning!$G90=0,"◆",IF(Planning!$O90="Terminé","T",IF(Planning!$O90="En retard","R",IF(Planning!$J90="Oui","C","P")))),""))</f>
        <v/>
      </c>
      <c r="G90" s="34">
        <f>IF(OR(Planning!$C90="",Planning!$M90=""),"",IF(AND(Planning!$H90&lt;=G$7+4,Planning!$M90&gt;=G$7),IF(Planning!$G90=0,"◆",IF(Planning!$O90="Terminé","T",IF(Planning!$O90="En retard","R",IF(Planning!$J90="Oui","C","P")))),""))</f>
        <v/>
      </c>
      <c r="H90" s="34">
        <f>IF(OR(Planning!$C90="",Planning!$M90=""),"",IF(AND(Planning!$H90&lt;=H$7+4,Planning!$M90&gt;=H$7),IF(Planning!$G90=0,"◆",IF(Planning!$O90="Terminé","T",IF(Planning!$O90="En retard","R",IF(Planning!$J90="Oui","C","P")))),""))</f>
        <v/>
      </c>
      <c r="I90" s="34">
        <f>IF(OR(Planning!$C90="",Planning!$M90=""),"",IF(AND(Planning!$H90&lt;=I$7+4,Planning!$M90&gt;=I$7),IF(Planning!$G90=0,"◆",IF(Planning!$O90="Terminé","T",IF(Planning!$O90="En retard","R",IF(Planning!$J90="Oui","C","P")))),""))</f>
        <v/>
      </c>
      <c r="J90" s="34">
        <f>IF(OR(Planning!$C90="",Planning!$M90=""),"",IF(AND(Planning!$H90&lt;=J$7+4,Planning!$M90&gt;=J$7),IF(Planning!$G90=0,"◆",IF(Planning!$O90="Terminé","T",IF(Planning!$O90="En retard","R",IF(Planning!$J90="Oui","C","P")))),""))</f>
        <v/>
      </c>
      <c r="K90" s="34">
        <f>IF(OR(Planning!$C90="",Planning!$M90=""),"",IF(AND(Planning!$H90&lt;=K$7+4,Planning!$M90&gt;=K$7),IF(Planning!$G90=0,"◆",IF(Planning!$O90="Terminé","T",IF(Planning!$O90="En retard","R",IF(Planning!$J90="Oui","C","P")))),""))</f>
        <v/>
      </c>
      <c r="L90" s="34">
        <f>IF(OR(Planning!$C90="",Planning!$M90=""),"",IF(AND(Planning!$H90&lt;=L$7+4,Planning!$M90&gt;=L$7),IF(Planning!$G90=0,"◆",IF(Planning!$O90="Terminé","T",IF(Planning!$O90="En retard","R",IF(Planning!$J90="Oui","C","P")))),""))</f>
        <v/>
      </c>
      <c r="M90" s="34">
        <f>IF(OR(Planning!$C90="",Planning!$M90=""),"",IF(AND(Planning!$H90&lt;=M$7+4,Planning!$M90&gt;=M$7),IF(Planning!$G90=0,"◆",IF(Planning!$O90="Terminé","T",IF(Planning!$O90="En retard","R",IF(Planning!$J90="Oui","C","P")))),""))</f>
        <v/>
      </c>
      <c r="N90" s="34">
        <f>IF(OR(Planning!$C90="",Planning!$M90=""),"",IF(AND(Planning!$H90&lt;=N$7+4,Planning!$M90&gt;=N$7),IF(Planning!$G90=0,"◆",IF(Planning!$O90="Terminé","T",IF(Planning!$O90="En retard","R",IF(Planning!$J90="Oui","C","P")))),""))</f>
        <v/>
      </c>
      <c r="O90" s="34">
        <f>IF(OR(Planning!$C90="",Planning!$M90=""),"",IF(AND(Planning!$H90&lt;=O$7+4,Planning!$M90&gt;=O$7),IF(Planning!$G90=0,"◆",IF(Planning!$O90="Terminé","T",IF(Planning!$O90="En retard","R",IF(Planning!$J90="Oui","C","P")))),""))</f>
        <v/>
      </c>
      <c r="P90" s="34">
        <f>IF(OR(Planning!$C90="",Planning!$M90=""),"",IF(AND(Planning!$H90&lt;=P$7+4,Planning!$M90&gt;=P$7),IF(Planning!$G90=0,"◆",IF(Planning!$O90="Terminé","T",IF(Planning!$O90="En retard","R",IF(Planning!$J90="Oui","C","P")))),""))</f>
        <v/>
      </c>
      <c r="Q90" s="34">
        <f>IF(OR(Planning!$C90="",Planning!$M90=""),"",IF(AND(Planning!$H90&lt;=Q$7+4,Planning!$M90&gt;=Q$7),IF(Planning!$G90=0,"◆",IF(Planning!$O90="Terminé","T",IF(Planning!$O90="En retard","R",IF(Planning!$J90="Oui","C","P")))),""))</f>
        <v/>
      </c>
      <c r="R90" s="34">
        <f>IF(OR(Planning!$C90="",Planning!$M90=""),"",IF(AND(Planning!$H90&lt;=R$7+4,Planning!$M90&gt;=R$7),IF(Planning!$G90=0,"◆",IF(Planning!$O90="Terminé","T",IF(Planning!$O90="En retard","R",IF(Planning!$J90="Oui","C","P")))),""))</f>
        <v/>
      </c>
      <c r="S90" s="34">
        <f>IF(OR(Planning!$C90="",Planning!$M90=""),"",IF(AND(Planning!$H90&lt;=S$7+4,Planning!$M90&gt;=S$7),IF(Planning!$G90=0,"◆",IF(Planning!$O90="Terminé","T",IF(Planning!$O90="En retard","R",IF(Planning!$J90="Oui","C","P")))),""))</f>
        <v/>
      </c>
      <c r="T90" s="34">
        <f>IF(OR(Planning!$C90="",Planning!$M90=""),"",IF(AND(Planning!$H90&lt;=T$7+4,Planning!$M90&gt;=T$7),IF(Planning!$G90=0,"◆",IF(Planning!$O90="Terminé","T",IF(Planning!$O90="En retard","R",IF(Planning!$J90="Oui","C","P")))),""))</f>
        <v/>
      </c>
      <c r="U90" s="34">
        <f>IF(OR(Planning!$C90="",Planning!$M90=""),"",IF(AND(Planning!$H90&lt;=U$7+4,Planning!$M90&gt;=U$7),IF(Planning!$G90=0,"◆",IF(Planning!$O90="Terminé","T",IF(Planning!$O90="En retard","R",IF(Planning!$J90="Oui","C","P")))),""))</f>
        <v/>
      </c>
      <c r="V90" s="34">
        <f>IF(OR(Planning!$C90="",Planning!$M90=""),"",IF(AND(Planning!$H90&lt;=V$7+4,Planning!$M90&gt;=V$7),IF(Planning!$G90=0,"◆",IF(Planning!$O90="Terminé","T",IF(Planning!$O90="En retard","R",IF(Planning!$J90="Oui","C","P")))),""))</f>
        <v/>
      </c>
      <c r="W90" s="34">
        <f>IF(OR(Planning!$C90="",Planning!$M90=""),"",IF(AND(Planning!$H90&lt;=W$7+4,Planning!$M90&gt;=W$7),IF(Planning!$G90=0,"◆",IF(Planning!$O90="Terminé","T",IF(Planning!$O90="En retard","R",IF(Planning!$J90="Oui","C","P")))),""))</f>
        <v/>
      </c>
      <c r="X90" s="34">
        <f>IF(OR(Planning!$C90="",Planning!$M90=""),"",IF(AND(Planning!$H90&lt;=X$7+4,Planning!$M90&gt;=X$7),IF(Planning!$G90=0,"◆",IF(Planning!$O90="Terminé","T",IF(Planning!$O90="En retard","R",IF(Planning!$J90="Oui","C","P")))),""))</f>
        <v/>
      </c>
      <c r="Y90" s="34">
        <f>IF(OR(Planning!$C90="",Planning!$M90=""),"",IF(AND(Planning!$H90&lt;=Y$7+4,Planning!$M90&gt;=Y$7),IF(Planning!$G90=0,"◆",IF(Planning!$O90="Terminé","T",IF(Planning!$O90="En retard","R",IF(Planning!$J90="Oui","C","P")))),""))</f>
        <v/>
      </c>
      <c r="Z90" s="34">
        <f>IF(OR(Planning!$C90="",Planning!$M90=""),"",IF(AND(Planning!$H90&lt;=Z$7+4,Planning!$M90&gt;=Z$7),IF(Planning!$G90=0,"◆",IF(Planning!$O90="Terminé","T",IF(Planning!$O90="En retard","R",IF(Planning!$J90="Oui","C","P")))),""))</f>
        <v/>
      </c>
      <c r="AA90" s="34">
        <f>IF(OR(Planning!$C90="",Planning!$M90=""),"",IF(AND(Planning!$H90&lt;=AA$7+4,Planning!$M90&gt;=AA$7),IF(Planning!$G90=0,"◆",IF(Planning!$O90="Terminé","T",IF(Planning!$O90="En retard","R",IF(Planning!$J90="Oui","C","P")))),""))</f>
        <v/>
      </c>
      <c r="AB90" s="34">
        <f>IF(OR(Planning!$C90="",Planning!$M90=""),"",IF(AND(Planning!$H90&lt;=AB$7+4,Planning!$M90&gt;=AB$7),IF(Planning!$G90=0,"◆",IF(Planning!$O90="Terminé","T",IF(Planning!$O90="En retard","R",IF(Planning!$J90="Oui","C","P")))),""))</f>
        <v/>
      </c>
      <c r="AC90" s="34">
        <f>IF(OR(Planning!$C90="",Planning!$M90=""),"",IF(AND(Planning!$H90&lt;=AC$7+4,Planning!$M90&gt;=AC$7),IF(Planning!$G90=0,"◆",IF(Planning!$O90="Terminé","T",IF(Planning!$O90="En retard","R",IF(Planning!$J90="Oui","C","P")))),""))</f>
        <v/>
      </c>
      <c r="AD90" s="34">
        <f>IF(OR(Planning!$C90="",Planning!$M90=""),"",IF(AND(Planning!$H90&lt;=AD$7+4,Planning!$M90&gt;=AD$7),IF(Planning!$G90=0,"◆",IF(Planning!$O90="Terminé","T",IF(Planning!$O90="En retard","R",IF(Planning!$J90="Oui","C","P")))),""))</f>
        <v/>
      </c>
      <c r="AE90" s="34">
        <f>IF(OR(Planning!$C90="",Planning!$M90=""),"",IF(AND(Planning!$H90&lt;=AE$7+4,Planning!$M90&gt;=AE$7),IF(Planning!$G90=0,"◆",IF(Planning!$O90="Terminé","T",IF(Planning!$O90="En retard","R",IF(Planning!$J90="Oui","C","P")))),""))</f>
        <v/>
      </c>
      <c r="AF90" s="34">
        <f>IF(OR(Planning!$C90="",Planning!$M90=""),"",IF(AND(Planning!$H90&lt;=AF$7+4,Planning!$M90&gt;=AF$7),IF(Planning!$G90=0,"◆",IF(Planning!$O90="Terminé","T",IF(Planning!$O90="En retard","R",IF(Planning!$J90="Oui","C","P")))),""))</f>
        <v/>
      </c>
      <c r="AG90" s="34">
        <f>IF(OR(Planning!$C90="",Planning!$M90=""),"",IF(AND(Planning!$H90&lt;=AG$7+4,Planning!$M90&gt;=AG$7),IF(Planning!$G90=0,"◆",IF(Planning!$O90="Terminé","T",IF(Planning!$O90="En retard","R",IF(Planning!$J90="Oui","C","P")))),""))</f>
        <v/>
      </c>
      <c r="AH90" s="34">
        <f>IF(OR(Planning!$C90="",Planning!$M90=""),"",IF(AND(Planning!$H90&lt;=AH$7+4,Planning!$M90&gt;=AH$7),IF(Planning!$G90=0,"◆",IF(Planning!$O90="Terminé","T",IF(Planning!$O90="En retard","R",IF(Planning!$J90="Oui","C","P")))),""))</f>
        <v/>
      </c>
      <c r="AI90" s="34">
        <f>IF(OR(Planning!$C90="",Planning!$M90=""),"",IF(AND(Planning!$H90&lt;=AI$7+4,Planning!$M90&gt;=AI$7),IF(Planning!$G90=0,"◆",IF(Planning!$O90="Terminé","T",IF(Planning!$O90="En retard","R",IF(Planning!$J90="Oui","C","P")))),""))</f>
        <v/>
      </c>
      <c r="AJ90" s="34">
        <f>IF(OR(Planning!$C90="",Planning!$M90=""),"",IF(AND(Planning!$H90&lt;=AJ$7+4,Planning!$M90&gt;=AJ$7),IF(Planning!$G90=0,"◆",IF(Planning!$O90="Terminé","T",IF(Planning!$O90="En retard","R",IF(Planning!$J90="Oui","C","P")))),""))</f>
        <v/>
      </c>
      <c r="AK90" s="34">
        <f>IF(OR(Planning!$C90="",Planning!$M90=""),"",IF(AND(Planning!$H90&lt;=AK$7+4,Planning!$M90&gt;=AK$7),IF(Planning!$G90=0,"◆",IF(Planning!$O90="Terminé","T",IF(Planning!$O90="En retard","R",IF(Planning!$J90="Oui","C","P")))),""))</f>
        <v/>
      </c>
      <c r="AL90" s="34">
        <f>IF(OR(Planning!$C90="",Planning!$M90=""),"",IF(AND(Planning!$H90&lt;=AL$7+4,Planning!$M90&gt;=AL$7),IF(Planning!$G90=0,"◆",IF(Planning!$O90="Terminé","T",IF(Planning!$O90="En retard","R",IF(Planning!$J90="Oui","C","P")))),""))</f>
        <v/>
      </c>
      <c r="AM90" s="34">
        <f>IF(OR(Planning!$C90="",Planning!$M90=""),"",IF(AND(Planning!$H90&lt;=AM$7+4,Planning!$M90&gt;=AM$7),IF(Planning!$G90=0,"◆",IF(Planning!$O90="Terminé","T",IF(Planning!$O90="En retard","R",IF(Planning!$J90="Oui","C","P")))),""))</f>
        <v/>
      </c>
      <c r="AN90" s="34">
        <f>IF(OR(Planning!$C90="",Planning!$M90=""),"",IF(AND(Planning!$H90&lt;=AN$7+4,Planning!$M90&gt;=AN$7),IF(Planning!$G90=0,"◆",IF(Planning!$O90="Terminé","T",IF(Planning!$O90="En retard","R",IF(Planning!$J90="Oui","C","P")))),""))</f>
        <v/>
      </c>
      <c r="AO90" s="34">
        <f>IF(OR(Planning!$C90="",Planning!$M90=""),"",IF(AND(Planning!$H90&lt;=AO$7+4,Planning!$M90&gt;=AO$7),IF(Planning!$G90=0,"◆",IF(Planning!$O90="Terminé","T",IF(Planning!$O90="En retard","R",IF(Planning!$J90="Oui","C","P")))),""))</f>
        <v/>
      </c>
      <c r="AP90" s="34">
        <f>IF(OR(Planning!$C90="",Planning!$M90=""),"",IF(AND(Planning!$H90&lt;=AP$7+4,Planning!$M90&gt;=AP$7),IF(Planning!$G90=0,"◆",IF(Planning!$O90="Terminé","T",IF(Planning!$O90="En retard","R",IF(Planning!$J90="Oui","C","P")))),""))</f>
        <v/>
      </c>
      <c r="AQ90" s="34">
        <f>IF(OR(Planning!$C90="",Planning!$M90=""),"",IF(AND(Planning!$H90&lt;=AQ$7+4,Planning!$M90&gt;=AQ$7),IF(Planning!$G90=0,"◆",IF(Planning!$O90="Terminé","T",IF(Planning!$O90="En retard","R",IF(Planning!$J90="Oui","C","P")))),""))</f>
        <v/>
      </c>
    </row>
    <row r="91">
      <c r="A91" s="33">
        <f>IF(Planning!$C91="","",Planning!A91)</f>
        <v/>
      </c>
      <c r="B91" s="33">
        <f>IF(Planning!$C91="","",Planning!C91)</f>
        <v/>
      </c>
      <c r="C91" s="33">
        <f>IF(Planning!$C91="","",Planning!D91)</f>
        <v/>
      </c>
      <c r="D91" s="34">
        <f>IF(OR(Planning!$C91="",Planning!$M91=""),"",IF(AND(Planning!$H91&lt;=D$7+4,Planning!$M91&gt;=D$7),IF(Planning!$G91=0,"◆",IF(Planning!$O91="Terminé","T",IF(Planning!$O91="En retard","R",IF(Planning!$J91="Oui","C","P")))),""))</f>
        <v/>
      </c>
      <c r="E91" s="34">
        <f>IF(OR(Planning!$C91="",Planning!$M91=""),"",IF(AND(Planning!$H91&lt;=E$7+4,Planning!$M91&gt;=E$7),IF(Planning!$G91=0,"◆",IF(Planning!$O91="Terminé","T",IF(Planning!$O91="En retard","R",IF(Planning!$J91="Oui","C","P")))),""))</f>
        <v/>
      </c>
      <c r="F91" s="34">
        <f>IF(OR(Planning!$C91="",Planning!$M91=""),"",IF(AND(Planning!$H91&lt;=F$7+4,Planning!$M91&gt;=F$7),IF(Planning!$G91=0,"◆",IF(Planning!$O91="Terminé","T",IF(Planning!$O91="En retard","R",IF(Planning!$J91="Oui","C","P")))),""))</f>
        <v/>
      </c>
      <c r="G91" s="34">
        <f>IF(OR(Planning!$C91="",Planning!$M91=""),"",IF(AND(Planning!$H91&lt;=G$7+4,Planning!$M91&gt;=G$7),IF(Planning!$G91=0,"◆",IF(Planning!$O91="Terminé","T",IF(Planning!$O91="En retard","R",IF(Planning!$J91="Oui","C","P")))),""))</f>
        <v/>
      </c>
      <c r="H91" s="34">
        <f>IF(OR(Planning!$C91="",Planning!$M91=""),"",IF(AND(Planning!$H91&lt;=H$7+4,Planning!$M91&gt;=H$7),IF(Planning!$G91=0,"◆",IF(Planning!$O91="Terminé","T",IF(Planning!$O91="En retard","R",IF(Planning!$J91="Oui","C","P")))),""))</f>
        <v/>
      </c>
      <c r="I91" s="34">
        <f>IF(OR(Planning!$C91="",Planning!$M91=""),"",IF(AND(Planning!$H91&lt;=I$7+4,Planning!$M91&gt;=I$7),IF(Planning!$G91=0,"◆",IF(Planning!$O91="Terminé","T",IF(Planning!$O91="En retard","R",IF(Planning!$J91="Oui","C","P")))),""))</f>
        <v/>
      </c>
      <c r="J91" s="34">
        <f>IF(OR(Planning!$C91="",Planning!$M91=""),"",IF(AND(Planning!$H91&lt;=J$7+4,Planning!$M91&gt;=J$7),IF(Planning!$G91=0,"◆",IF(Planning!$O91="Terminé","T",IF(Planning!$O91="En retard","R",IF(Planning!$J91="Oui","C","P")))),""))</f>
        <v/>
      </c>
      <c r="K91" s="34">
        <f>IF(OR(Planning!$C91="",Planning!$M91=""),"",IF(AND(Planning!$H91&lt;=K$7+4,Planning!$M91&gt;=K$7),IF(Planning!$G91=0,"◆",IF(Planning!$O91="Terminé","T",IF(Planning!$O91="En retard","R",IF(Planning!$J91="Oui","C","P")))),""))</f>
        <v/>
      </c>
      <c r="L91" s="34">
        <f>IF(OR(Planning!$C91="",Planning!$M91=""),"",IF(AND(Planning!$H91&lt;=L$7+4,Planning!$M91&gt;=L$7),IF(Planning!$G91=0,"◆",IF(Planning!$O91="Terminé","T",IF(Planning!$O91="En retard","R",IF(Planning!$J91="Oui","C","P")))),""))</f>
        <v/>
      </c>
      <c r="M91" s="34">
        <f>IF(OR(Planning!$C91="",Planning!$M91=""),"",IF(AND(Planning!$H91&lt;=M$7+4,Planning!$M91&gt;=M$7),IF(Planning!$G91=0,"◆",IF(Planning!$O91="Terminé","T",IF(Planning!$O91="En retard","R",IF(Planning!$J91="Oui","C","P")))),""))</f>
        <v/>
      </c>
      <c r="N91" s="34">
        <f>IF(OR(Planning!$C91="",Planning!$M91=""),"",IF(AND(Planning!$H91&lt;=N$7+4,Planning!$M91&gt;=N$7),IF(Planning!$G91=0,"◆",IF(Planning!$O91="Terminé","T",IF(Planning!$O91="En retard","R",IF(Planning!$J91="Oui","C","P")))),""))</f>
        <v/>
      </c>
      <c r="O91" s="34">
        <f>IF(OR(Planning!$C91="",Planning!$M91=""),"",IF(AND(Planning!$H91&lt;=O$7+4,Planning!$M91&gt;=O$7),IF(Planning!$G91=0,"◆",IF(Planning!$O91="Terminé","T",IF(Planning!$O91="En retard","R",IF(Planning!$J91="Oui","C","P")))),""))</f>
        <v/>
      </c>
      <c r="P91" s="34">
        <f>IF(OR(Planning!$C91="",Planning!$M91=""),"",IF(AND(Planning!$H91&lt;=P$7+4,Planning!$M91&gt;=P$7),IF(Planning!$G91=0,"◆",IF(Planning!$O91="Terminé","T",IF(Planning!$O91="En retard","R",IF(Planning!$J91="Oui","C","P")))),""))</f>
        <v/>
      </c>
      <c r="Q91" s="34">
        <f>IF(OR(Planning!$C91="",Planning!$M91=""),"",IF(AND(Planning!$H91&lt;=Q$7+4,Planning!$M91&gt;=Q$7),IF(Planning!$G91=0,"◆",IF(Planning!$O91="Terminé","T",IF(Planning!$O91="En retard","R",IF(Planning!$J91="Oui","C","P")))),""))</f>
        <v/>
      </c>
      <c r="R91" s="34">
        <f>IF(OR(Planning!$C91="",Planning!$M91=""),"",IF(AND(Planning!$H91&lt;=R$7+4,Planning!$M91&gt;=R$7),IF(Planning!$G91=0,"◆",IF(Planning!$O91="Terminé","T",IF(Planning!$O91="En retard","R",IF(Planning!$J91="Oui","C","P")))),""))</f>
        <v/>
      </c>
      <c r="S91" s="34">
        <f>IF(OR(Planning!$C91="",Planning!$M91=""),"",IF(AND(Planning!$H91&lt;=S$7+4,Planning!$M91&gt;=S$7),IF(Planning!$G91=0,"◆",IF(Planning!$O91="Terminé","T",IF(Planning!$O91="En retard","R",IF(Planning!$J91="Oui","C","P")))),""))</f>
        <v/>
      </c>
      <c r="T91" s="34">
        <f>IF(OR(Planning!$C91="",Planning!$M91=""),"",IF(AND(Planning!$H91&lt;=T$7+4,Planning!$M91&gt;=T$7),IF(Planning!$G91=0,"◆",IF(Planning!$O91="Terminé","T",IF(Planning!$O91="En retard","R",IF(Planning!$J91="Oui","C","P")))),""))</f>
        <v/>
      </c>
      <c r="U91" s="34">
        <f>IF(OR(Planning!$C91="",Planning!$M91=""),"",IF(AND(Planning!$H91&lt;=U$7+4,Planning!$M91&gt;=U$7),IF(Planning!$G91=0,"◆",IF(Planning!$O91="Terminé","T",IF(Planning!$O91="En retard","R",IF(Planning!$J91="Oui","C","P")))),""))</f>
        <v/>
      </c>
      <c r="V91" s="34">
        <f>IF(OR(Planning!$C91="",Planning!$M91=""),"",IF(AND(Planning!$H91&lt;=V$7+4,Planning!$M91&gt;=V$7),IF(Planning!$G91=0,"◆",IF(Planning!$O91="Terminé","T",IF(Planning!$O91="En retard","R",IF(Planning!$J91="Oui","C","P")))),""))</f>
        <v/>
      </c>
      <c r="W91" s="34">
        <f>IF(OR(Planning!$C91="",Planning!$M91=""),"",IF(AND(Planning!$H91&lt;=W$7+4,Planning!$M91&gt;=W$7),IF(Planning!$G91=0,"◆",IF(Planning!$O91="Terminé","T",IF(Planning!$O91="En retard","R",IF(Planning!$J91="Oui","C","P")))),""))</f>
        <v/>
      </c>
      <c r="X91" s="34">
        <f>IF(OR(Planning!$C91="",Planning!$M91=""),"",IF(AND(Planning!$H91&lt;=X$7+4,Planning!$M91&gt;=X$7),IF(Planning!$G91=0,"◆",IF(Planning!$O91="Terminé","T",IF(Planning!$O91="En retard","R",IF(Planning!$J91="Oui","C","P")))),""))</f>
        <v/>
      </c>
      <c r="Y91" s="34">
        <f>IF(OR(Planning!$C91="",Planning!$M91=""),"",IF(AND(Planning!$H91&lt;=Y$7+4,Planning!$M91&gt;=Y$7),IF(Planning!$G91=0,"◆",IF(Planning!$O91="Terminé","T",IF(Planning!$O91="En retard","R",IF(Planning!$J91="Oui","C","P")))),""))</f>
        <v/>
      </c>
      <c r="Z91" s="34">
        <f>IF(OR(Planning!$C91="",Planning!$M91=""),"",IF(AND(Planning!$H91&lt;=Z$7+4,Planning!$M91&gt;=Z$7),IF(Planning!$G91=0,"◆",IF(Planning!$O91="Terminé","T",IF(Planning!$O91="En retard","R",IF(Planning!$J91="Oui","C","P")))),""))</f>
        <v/>
      </c>
      <c r="AA91" s="34">
        <f>IF(OR(Planning!$C91="",Planning!$M91=""),"",IF(AND(Planning!$H91&lt;=AA$7+4,Planning!$M91&gt;=AA$7),IF(Planning!$G91=0,"◆",IF(Planning!$O91="Terminé","T",IF(Planning!$O91="En retard","R",IF(Planning!$J91="Oui","C","P")))),""))</f>
        <v/>
      </c>
      <c r="AB91" s="34">
        <f>IF(OR(Planning!$C91="",Planning!$M91=""),"",IF(AND(Planning!$H91&lt;=AB$7+4,Planning!$M91&gt;=AB$7),IF(Planning!$G91=0,"◆",IF(Planning!$O91="Terminé","T",IF(Planning!$O91="En retard","R",IF(Planning!$J91="Oui","C","P")))),""))</f>
        <v/>
      </c>
      <c r="AC91" s="34">
        <f>IF(OR(Planning!$C91="",Planning!$M91=""),"",IF(AND(Planning!$H91&lt;=AC$7+4,Planning!$M91&gt;=AC$7),IF(Planning!$G91=0,"◆",IF(Planning!$O91="Terminé","T",IF(Planning!$O91="En retard","R",IF(Planning!$J91="Oui","C","P")))),""))</f>
        <v/>
      </c>
      <c r="AD91" s="34">
        <f>IF(OR(Planning!$C91="",Planning!$M91=""),"",IF(AND(Planning!$H91&lt;=AD$7+4,Planning!$M91&gt;=AD$7),IF(Planning!$G91=0,"◆",IF(Planning!$O91="Terminé","T",IF(Planning!$O91="En retard","R",IF(Planning!$J91="Oui","C","P")))),""))</f>
        <v/>
      </c>
      <c r="AE91" s="34">
        <f>IF(OR(Planning!$C91="",Planning!$M91=""),"",IF(AND(Planning!$H91&lt;=AE$7+4,Planning!$M91&gt;=AE$7),IF(Planning!$G91=0,"◆",IF(Planning!$O91="Terminé","T",IF(Planning!$O91="En retard","R",IF(Planning!$J91="Oui","C","P")))),""))</f>
        <v/>
      </c>
      <c r="AF91" s="34">
        <f>IF(OR(Planning!$C91="",Planning!$M91=""),"",IF(AND(Planning!$H91&lt;=AF$7+4,Planning!$M91&gt;=AF$7),IF(Planning!$G91=0,"◆",IF(Planning!$O91="Terminé","T",IF(Planning!$O91="En retard","R",IF(Planning!$J91="Oui","C","P")))),""))</f>
        <v/>
      </c>
      <c r="AG91" s="34">
        <f>IF(OR(Planning!$C91="",Planning!$M91=""),"",IF(AND(Planning!$H91&lt;=AG$7+4,Planning!$M91&gt;=AG$7),IF(Planning!$G91=0,"◆",IF(Planning!$O91="Terminé","T",IF(Planning!$O91="En retard","R",IF(Planning!$J91="Oui","C","P")))),""))</f>
        <v/>
      </c>
      <c r="AH91" s="34">
        <f>IF(OR(Planning!$C91="",Planning!$M91=""),"",IF(AND(Planning!$H91&lt;=AH$7+4,Planning!$M91&gt;=AH$7),IF(Planning!$G91=0,"◆",IF(Planning!$O91="Terminé","T",IF(Planning!$O91="En retard","R",IF(Planning!$J91="Oui","C","P")))),""))</f>
        <v/>
      </c>
      <c r="AI91" s="34">
        <f>IF(OR(Planning!$C91="",Planning!$M91=""),"",IF(AND(Planning!$H91&lt;=AI$7+4,Planning!$M91&gt;=AI$7),IF(Planning!$G91=0,"◆",IF(Planning!$O91="Terminé","T",IF(Planning!$O91="En retard","R",IF(Planning!$J91="Oui","C","P")))),""))</f>
        <v/>
      </c>
      <c r="AJ91" s="34">
        <f>IF(OR(Planning!$C91="",Planning!$M91=""),"",IF(AND(Planning!$H91&lt;=AJ$7+4,Planning!$M91&gt;=AJ$7),IF(Planning!$G91=0,"◆",IF(Planning!$O91="Terminé","T",IF(Planning!$O91="En retard","R",IF(Planning!$J91="Oui","C","P")))),""))</f>
        <v/>
      </c>
      <c r="AK91" s="34">
        <f>IF(OR(Planning!$C91="",Planning!$M91=""),"",IF(AND(Planning!$H91&lt;=AK$7+4,Planning!$M91&gt;=AK$7),IF(Planning!$G91=0,"◆",IF(Planning!$O91="Terminé","T",IF(Planning!$O91="En retard","R",IF(Planning!$J91="Oui","C","P")))),""))</f>
        <v/>
      </c>
      <c r="AL91" s="34">
        <f>IF(OR(Planning!$C91="",Planning!$M91=""),"",IF(AND(Planning!$H91&lt;=AL$7+4,Planning!$M91&gt;=AL$7),IF(Planning!$G91=0,"◆",IF(Planning!$O91="Terminé","T",IF(Planning!$O91="En retard","R",IF(Planning!$J91="Oui","C","P")))),""))</f>
        <v/>
      </c>
      <c r="AM91" s="34">
        <f>IF(OR(Planning!$C91="",Planning!$M91=""),"",IF(AND(Planning!$H91&lt;=AM$7+4,Planning!$M91&gt;=AM$7),IF(Planning!$G91=0,"◆",IF(Planning!$O91="Terminé","T",IF(Planning!$O91="En retard","R",IF(Planning!$J91="Oui","C","P")))),""))</f>
        <v/>
      </c>
      <c r="AN91" s="34">
        <f>IF(OR(Planning!$C91="",Planning!$M91=""),"",IF(AND(Planning!$H91&lt;=AN$7+4,Planning!$M91&gt;=AN$7),IF(Planning!$G91=0,"◆",IF(Planning!$O91="Terminé","T",IF(Planning!$O91="En retard","R",IF(Planning!$J91="Oui","C","P")))),""))</f>
        <v/>
      </c>
      <c r="AO91" s="34">
        <f>IF(OR(Planning!$C91="",Planning!$M91=""),"",IF(AND(Planning!$H91&lt;=AO$7+4,Planning!$M91&gt;=AO$7),IF(Planning!$G91=0,"◆",IF(Planning!$O91="Terminé","T",IF(Planning!$O91="En retard","R",IF(Planning!$J91="Oui","C","P")))),""))</f>
        <v/>
      </c>
      <c r="AP91" s="34">
        <f>IF(OR(Planning!$C91="",Planning!$M91=""),"",IF(AND(Planning!$H91&lt;=AP$7+4,Planning!$M91&gt;=AP$7),IF(Planning!$G91=0,"◆",IF(Planning!$O91="Terminé","T",IF(Planning!$O91="En retard","R",IF(Planning!$J91="Oui","C","P")))),""))</f>
        <v/>
      </c>
      <c r="AQ91" s="34">
        <f>IF(OR(Planning!$C91="",Planning!$M91=""),"",IF(AND(Planning!$H91&lt;=AQ$7+4,Planning!$M91&gt;=AQ$7),IF(Planning!$G91=0,"◆",IF(Planning!$O91="Terminé","T",IF(Planning!$O91="En retard","R",IF(Planning!$J91="Oui","C","P")))),""))</f>
        <v/>
      </c>
    </row>
    <row r="92">
      <c r="A92" s="33">
        <f>IF(Planning!$C92="","",Planning!A92)</f>
        <v/>
      </c>
      <c r="B92" s="33">
        <f>IF(Planning!$C92="","",Planning!C92)</f>
        <v/>
      </c>
      <c r="C92" s="33">
        <f>IF(Planning!$C92="","",Planning!D92)</f>
        <v/>
      </c>
      <c r="D92" s="34">
        <f>IF(OR(Planning!$C92="",Planning!$M92=""),"",IF(AND(Planning!$H92&lt;=D$7+4,Planning!$M92&gt;=D$7),IF(Planning!$G92=0,"◆",IF(Planning!$O92="Terminé","T",IF(Planning!$O92="En retard","R",IF(Planning!$J92="Oui","C","P")))),""))</f>
        <v/>
      </c>
      <c r="E92" s="34">
        <f>IF(OR(Planning!$C92="",Planning!$M92=""),"",IF(AND(Planning!$H92&lt;=E$7+4,Planning!$M92&gt;=E$7),IF(Planning!$G92=0,"◆",IF(Planning!$O92="Terminé","T",IF(Planning!$O92="En retard","R",IF(Planning!$J92="Oui","C","P")))),""))</f>
        <v/>
      </c>
      <c r="F92" s="34">
        <f>IF(OR(Planning!$C92="",Planning!$M92=""),"",IF(AND(Planning!$H92&lt;=F$7+4,Planning!$M92&gt;=F$7),IF(Planning!$G92=0,"◆",IF(Planning!$O92="Terminé","T",IF(Planning!$O92="En retard","R",IF(Planning!$J92="Oui","C","P")))),""))</f>
        <v/>
      </c>
      <c r="G92" s="34">
        <f>IF(OR(Planning!$C92="",Planning!$M92=""),"",IF(AND(Planning!$H92&lt;=G$7+4,Planning!$M92&gt;=G$7),IF(Planning!$G92=0,"◆",IF(Planning!$O92="Terminé","T",IF(Planning!$O92="En retard","R",IF(Planning!$J92="Oui","C","P")))),""))</f>
        <v/>
      </c>
      <c r="H92" s="34">
        <f>IF(OR(Planning!$C92="",Planning!$M92=""),"",IF(AND(Planning!$H92&lt;=H$7+4,Planning!$M92&gt;=H$7),IF(Planning!$G92=0,"◆",IF(Planning!$O92="Terminé","T",IF(Planning!$O92="En retard","R",IF(Planning!$J92="Oui","C","P")))),""))</f>
        <v/>
      </c>
      <c r="I92" s="34">
        <f>IF(OR(Planning!$C92="",Planning!$M92=""),"",IF(AND(Planning!$H92&lt;=I$7+4,Planning!$M92&gt;=I$7),IF(Planning!$G92=0,"◆",IF(Planning!$O92="Terminé","T",IF(Planning!$O92="En retard","R",IF(Planning!$J92="Oui","C","P")))),""))</f>
        <v/>
      </c>
      <c r="J92" s="34">
        <f>IF(OR(Planning!$C92="",Planning!$M92=""),"",IF(AND(Planning!$H92&lt;=J$7+4,Planning!$M92&gt;=J$7),IF(Planning!$G92=0,"◆",IF(Planning!$O92="Terminé","T",IF(Planning!$O92="En retard","R",IF(Planning!$J92="Oui","C","P")))),""))</f>
        <v/>
      </c>
      <c r="K92" s="34">
        <f>IF(OR(Planning!$C92="",Planning!$M92=""),"",IF(AND(Planning!$H92&lt;=K$7+4,Planning!$M92&gt;=K$7),IF(Planning!$G92=0,"◆",IF(Planning!$O92="Terminé","T",IF(Planning!$O92="En retard","R",IF(Planning!$J92="Oui","C","P")))),""))</f>
        <v/>
      </c>
      <c r="L92" s="34">
        <f>IF(OR(Planning!$C92="",Planning!$M92=""),"",IF(AND(Planning!$H92&lt;=L$7+4,Planning!$M92&gt;=L$7),IF(Planning!$G92=0,"◆",IF(Planning!$O92="Terminé","T",IF(Planning!$O92="En retard","R",IF(Planning!$J92="Oui","C","P")))),""))</f>
        <v/>
      </c>
      <c r="M92" s="34">
        <f>IF(OR(Planning!$C92="",Planning!$M92=""),"",IF(AND(Planning!$H92&lt;=M$7+4,Planning!$M92&gt;=M$7),IF(Planning!$G92=0,"◆",IF(Planning!$O92="Terminé","T",IF(Planning!$O92="En retard","R",IF(Planning!$J92="Oui","C","P")))),""))</f>
        <v/>
      </c>
      <c r="N92" s="34">
        <f>IF(OR(Planning!$C92="",Planning!$M92=""),"",IF(AND(Planning!$H92&lt;=N$7+4,Planning!$M92&gt;=N$7),IF(Planning!$G92=0,"◆",IF(Planning!$O92="Terminé","T",IF(Planning!$O92="En retard","R",IF(Planning!$J92="Oui","C","P")))),""))</f>
        <v/>
      </c>
      <c r="O92" s="34">
        <f>IF(OR(Planning!$C92="",Planning!$M92=""),"",IF(AND(Planning!$H92&lt;=O$7+4,Planning!$M92&gt;=O$7),IF(Planning!$G92=0,"◆",IF(Planning!$O92="Terminé","T",IF(Planning!$O92="En retard","R",IF(Planning!$J92="Oui","C","P")))),""))</f>
        <v/>
      </c>
      <c r="P92" s="34">
        <f>IF(OR(Planning!$C92="",Planning!$M92=""),"",IF(AND(Planning!$H92&lt;=P$7+4,Planning!$M92&gt;=P$7),IF(Planning!$G92=0,"◆",IF(Planning!$O92="Terminé","T",IF(Planning!$O92="En retard","R",IF(Planning!$J92="Oui","C","P")))),""))</f>
        <v/>
      </c>
      <c r="Q92" s="34">
        <f>IF(OR(Planning!$C92="",Planning!$M92=""),"",IF(AND(Planning!$H92&lt;=Q$7+4,Planning!$M92&gt;=Q$7),IF(Planning!$G92=0,"◆",IF(Planning!$O92="Terminé","T",IF(Planning!$O92="En retard","R",IF(Planning!$J92="Oui","C","P")))),""))</f>
        <v/>
      </c>
      <c r="R92" s="34">
        <f>IF(OR(Planning!$C92="",Planning!$M92=""),"",IF(AND(Planning!$H92&lt;=R$7+4,Planning!$M92&gt;=R$7),IF(Planning!$G92=0,"◆",IF(Planning!$O92="Terminé","T",IF(Planning!$O92="En retard","R",IF(Planning!$J92="Oui","C","P")))),""))</f>
        <v/>
      </c>
      <c r="S92" s="34">
        <f>IF(OR(Planning!$C92="",Planning!$M92=""),"",IF(AND(Planning!$H92&lt;=S$7+4,Planning!$M92&gt;=S$7),IF(Planning!$G92=0,"◆",IF(Planning!$O92="Terminé","T",IF(Planning!$O92="En retard","R",IF(Planning!$J92="Oui","C","P")))),""))</f>
        <v/>
      </c>
      <c r="T92" s="34">
        <f>IF(OR(Planning!$C92="",Planning!$M92=""),"",IF(AND(Planning!$H92&lt;=T$7+4,Planning!$M92&gt;=T$7),IF(Planning!$G92=0,"◆",IF(Planning!$O92="Terminé","T",IF(Planning!$O92="En retard","R",IF(Planning!$J92="Oui","C","P")))),""))</f>
        <v/>
      </c>
      <c r="U92" s="34">
        <f>IF(OR(Planning!$C92="",Planning!$M92=""),"",IF(AND(Planning!$H92&lt;=U$7+4,Planning!$M92&gt;=U$7),IF(Planning!$G92=0,"◆",IF(Planning!$O92="Terminé","T",IF(Planning!$O92="En retard","R",IF(Planning!$J92="Oui","C","P")))),""))</f>
        <v/>
      </c>
      <c r="V92" s="34">
        <f>IF(OR(Planning!$C92="",Planning!$M92=""),"",IF(AND(Planning!$H92&lt;=V$7+4,Planning!$M92&gt;=V$7),IF(Planning!$G92=0,"◆",IF(Planning!$O92="Terminé","T",IF(Planning!$O92="En retard","R",IF(Planning!$J92="Oui","C","P")))),""))</f>
        <v/>
      </c>
      <c r="W92" s="34">
        <f>IF(OR(Planning!$C92="",Planning!$M92=""),"",IF(AND(Planning!$H92&lt;=W$7+4,Planning!$M92&gt;=W$7),IF(Planning!$G92=0,"◆",IF(Planning!$O92="Terminé","T",IF(Planning!$O92="En retard","R",IF(Planning!$J92="Oui","C","P")))),""))</f>
        <v/>
      </c>
      <c r="X92" s="34">
        <f>IF(OR(Planning!$C92="",Planning!$M92=""),"",IF(AND(Planning!$H92&lt;=X$7+4,Planning!$M92&gt;=X$7),IF(Planning!$G92=0,"◆",IF(Planning!$O92="Terminé","T",IF(Planning!$O92="En retard","R",IF(Planning!$J92="Oui","C","P")))),""))</f>
        <v/>
      </c>
      <c r="Y92" s="34">
        <f>IF(OR(Planning!$C92="",Planning!$M92=""),"",IF(AND(Planning!$H92&lt;=Y$7+4,Planning!$M92&gt;=Y$7),IF(Planning!$G92=0,"◆",IF(Planning!$O92="Terminé","T",IF(Planning!$O92="En retard","R",IF(Planning!$J92="Oui","C","P")))),""))</f>
        <v/>
      </c>
      <c r="Z92" s="34">
        <f>IF(OR(Planning!$C92="",Planning!$M92=""),"",IF(AND(Planning!$H92&lt;=Z$7+4,Planning!$M92&gt;=Z$7),IF(Planning!$G92=0,"◆",IF(Planning!$O92="Terminé","T",IF(Planning!$O92="En retard","R",IF(Planning!$J92="Oui","C","P")))),""))</f>
        <v/>
      </c>
      <c r="AA92" s="34">
        <f>IF(OR(Planning!$C92="",Planning!$M92=""),"",IF(AND(Planning!$H92&lt;=AA$7+4,Planning!$M92&gt;=AA$7),IF(Planning!$G92=0,"◆",IF(Planning!$O92="Terminé","T",IF(Planning!$O92="En retard","R",IF(Planning!$J92="Oui","C","P")))),""))</f>
        <v/>
      </c>
      <c r="AB92" s="34">
        <f>IF(OR(Planning!$C92="",Planning!$M92=""),"",IF(AND(Planning!$H92&lt;=AB$7+4,Planning!$M92&gt;=AB$7),IF(Planning!$G92=0,"◆",IF(Planning!$O92="Terminé","T",IF(Planning!$O92="En retard","R",IF(Planning!$J92="Oui","C","P")))),""))</f>
        <v/>
      </c>
      <c r="AC92" s="34">
        <f>IF(OR(Planning!$C92="",Planning!$M92=""),"",IF(AND(Planning!$H92&lt;=AC$7+4,Planning!$M92&gt;=AC$7),IF(Planning!$G92=0,"◆",IF(Planning!$O92="Terminé","T",IF(Planning!$O92="En retard","R",IF(Planning!$J92="Oui","C","P")))),""))</f>
        <v/>
      </c>
      <c r="AD92" s="34">
        <f>IF(OR(Planning!$C92="",Planning!$M92=""),"",IF(AND(Planning!$H92&lt;=AD$7+4,Planning!$M92&gt;=AD$7),IF(Planning!$G92=0,"◆",IF(Planning!$O92="Terminé","T",IF(Planning!$O92="En retard","R",IF(Planning!$J92="Oui","C","P")))),""))</f>
        <v/>
      </c>
      <c r="AE92" s="34">
        <f>IF(OR(Planning!$C92="",Planning!$M92=""),"",IF(AND(Planning!$H92&lt;=AE$7+4,Planning!$M92&gt;=AE$7),IF(Planning!$G92=0,"◆",IF(Planning!$O92="Terminé","T",IF(Planning!$O92="En retard","R",IF(Planning!$J92="Oui","C","P")))),""))</f>
        <v/>
      </c>
      <c r="AF92" s="34">
        <f>IF(OR(Planning!$C92="",Planning!$M92=""),"",IF(AND(Planning!$H92&lt;=AF$7+4,Planning!$M92&gt;=AF$7),IF(Planning!$G92=0,"◆",IF(Planning!$O92="Terminé","T",IF(Planning!$O92="En retard","R",IF(Planning!$J92="Oui","C","P")))),""))</f>
        <v/>
      </c>
      <c r="AG92" s="34">
        <f>IF(OR(Planning!$C92="",Planning!$M92=""),"",IF(AND(Planning!$H92&lt;=AG$7+4,Planning!$M92&gt;=AG$7),IF(Planning!$G92=0,"◆",IF(Planning!$O92="Terminé","T",IF(Planning!$O92="En retard","R",IF(Planning!$J92="Oui","C","P")))),""))</f>
        <v/>
      </c>
      <c r="AH92" s="34">
        <f>IF(OR(Planning!$C92="",Planning!$M92=""),"",IF(AND(Planning!$H92&lt;=AH$7+4,Planning!$M92&gt;=AH$7),IF(Planning!$G92=0,"◆",IF(Planning!$O92="Terminé","T",IF(Planning!$O92="En retard","R",IF(Planning!$J92="Oui","C","P")))),""))</f>
        <v/>
      </c>
      <c r="AI92" s="34">
        <f>IF(OR(Planning!$C92="",Planning!$M92=""),"",IF(AND(Planning!$H92&lt;=AI$7+4,Planning!$M92&gt;=AI$7),IF(Planning!$G92=0,"◆",IF(Planning!$O92="Terminé","T",IF(Planning!$O92="En retard","R",IF(Planning!$J92="Oui","C","P")))),""))</f>
        <v/>
      </c>
      <c r="AJ92" s="34">
        <f>IF(OR(Planning!$C92="",Planning!$M92=""),"",IF(AND(Planning!$H92&lt;=AJ$7+4,Planning!$M92&gt;=AJ$7),IF(Planning!$G92=0,"◆",IF(Planning!$O92="Terminé","T",IF(Planning!$O92="En retard","R",IF(Planning!$J92="Oui","C","P")))),""))</f>
        <v/>
      </c>
      <c r="AK92" s="34">
        <f>IF(OR(Planning!$C92="",Planning!$M92=""),"",IF(AND(Planning!$H92&lt;=AK$7+4,Planning!$M92&gt;=AK$7),IF(Planning!$G92=0,"◆",IF(Planning!$O92="Terminé","T",IF(Planning!$O92="En retard","R",IF(Planning!$J92="Oui","C","P")))),""))</f>
        <v/>
      </c>
      <c r="AL92" s="34">
        <f>IF(OR(Planning!$C92="",Planning!$M92=""),"",IF(AND(Planning!$H92&lt;=AL$7+4,Planning!$M92&gt;=AL$7),IF(Planning!$G92=0,"◆",IF(Planning!$O92="Terminé","T",IF(Planning!$O92="En retard","R",IF(Planning!$J92="Oui","C","P")))),""))</f>
        <v/>
      </c>
      <c r="AM92" s="34">
        <f>IF(OR(Planning!$C92="",Planning!$M92=""),"",IF(AND(Planning!$H92&lt;=AM$7+4,Planning!$M92&gt;=AM$7),IF(Planning!$G92=0,"◆",IF(Planning!$O92="Terminé","T",IF(Planning!$O92="En retard","R",IF(Planning!$J92="Oui","C","P")))),""))</f>
        <v/>
      </c>
      <c r="AN92" s="34">
        <f>IF(OR(Planning!$C92="",Planning!$M92=""),"",IF(AND(Planning!$H92&lt;=AN$7+4,Planning!$M92&gt;=AN$7),IF(Planning!$G92=0,"◆",IF(Planning!$O92="Terminé","T",IF(Planning!$O92="En retard","R",IF(Planning!$J92="Oui","C","P")))),""))</f>
        <v/>
      </c>
      <c r="AO92" s="34">
        <f>IF(OR(Planning!$C92="",Planning!$M92=""),"",IF(AND(Planning!$H92&lt;=AO$7+4,Planning!$M92&gt;=AO$7),IF(Planning!$G92=0,"◆",IF(Planning!$O92="Terminé","T",IF(Planning!$O92="En retard","R",IF(Planning!$J92="Oui","C","P")))),""))</f>
        <v/>
      </c>
      <c r="AP92" s="34">
        <f>IF(OR(Planning!$C92="",Planning!$M92=""),"",IF(AND(Planning!$H92&lt;=AP$7+4,Planning!$M92&gt;=AP$7),IF(Planning!$G92=0,"◆",IF(Planning!$O92="Terminé","T",IF(Planning!$O92="En retard","R",IF(Planning!$J92="Oui","C","P")))),""))</f>
        <v/>
      </c>
      <c r="AQ92" s="34">
        <f>IF(OR(Planning!$C92="",Planning!$M92=""),"",IF(AND(Planning!$H92&lt;=AQ$7+4,Planning!$M92&gt;=AQ$7),IF(Planning!$G92=0,"◆",IF(Planning!$O92="Terminé","T",IF(Planning!$O92="En retard","R",IF(Planning!$J92="Oui","C","P")))),""))</f>
        <v/>
      </c>
    </row>
    <row r="93">
      <c r="A93" s="33">
        <f>IF(Planning!$C93="","",Planning!A93)</f>
        <v/>
      </c>
      <c r="B93" s="33">
        <f>IF(Planning!$C93="","",Planning!C93)</f>
        <v/>
      </c>
      <c r="C93" s="33">
        <f>IF(Planning!$C93="","",Planning!D93)</f>
        <v/>
      </c>
      <c r="D93" s="34">
        <f>IF(OR(Planning!$C93="",Planning!$M93=""),"",IF(AND(Planning!$H93&lt;=D$7+4,Planning!$M93&gt;=D$7),IF(Planning!$G93=0,"◆",IF(Planning!$O93="Terminé","T",IF(Planning!$O93="En retard","R",IF(Planning!$J93="Oui","C","P")))),""))</f>
        <v/>
      </c>
      <c r="E93" s="34">
        <f>IF(OR(Planning!$C93="",Planning!$M93=""),"",IF(AND(Planning!$H93&lt;=E$7+4,Planning!$M93&gt;=E$7),IF(Planning!$G93=0,"◆",IF(Planning!$O93="Terminé","T",IF(Planning!$O93="En retard","R",IF(Planning!$J93="Oui","C","P")))),""))</f>
        <v/>
      </c>
      <c r="F93" s="34">
        <f>IF(OR(Planning!$C93="",Planning!$M93=""),"",IF(AND(Planning!$H93&lt;=F$7+4,Planning!$M93&gt;=F$7),IF(Planning!$G93=0,"◆",IF(Planning!$O93="Terminé","T",IF(Planning!$O93="En retard","R",IF(Planning!$J93="Oui","C","P")))),""))</f>
        <v/>
      </c>
      <c r="G93" s="34">
        <f>IF(OR(Planning!$C93="",Planning!$M93=""),"",IF(AND(Planning!$H93&lt;=G$7+4,Planning!$M93&gt;=G$7),IF(Planning!$G93=0,"◆",IF(Planning!$O93="Terminé","T",IF(Planning!$O93="En retard","R",IF(Planning!$J93="Oui","C","P")))),""))</f>
        <v/>
      </c>
      <c r="H93" s="34">
        <f>IF(OR(Planning!$C93="",Planning!$M93=""),"",IF(AND(Planning!$H93&lt;=H$7+4,Planning!$M93&gt;=H$7),IF(Planning!$G93=0,"◆",IF(Planning!$O93="Terminé","T",IF(Planning!$O93="En retard","R",IF(Planning!$J93="Oui","C","P")))),""))</f>
        <v/>
      </c>
      <c r="I93" s="34">
        <f>IF(OR(Planning!$C93="",Planning!$M93=""),"",IF(AND(Planning!$H93&lt;=I$7+4,Planning!$M93&gt;=I$7),IF(Planning!$G93=0,"◆",IF(Planning!$O93="Terminé","T",IF(Planning!$O93="En retard","R",IF(Planning!$J93="Oui","C","P")))),""))</f>
        <v/>
      </c>
      <c r="J93" s="34">
        <f>IF(OR(Planning!$C93="",Planning!$M93=""),"",IF(AND(Planning!$H93&lt;=J$7+4,Planning!$M93&gt;=J$7),IF(Planning!$G93=0,"◆",IF(Planning!$O93="Terminé","T",IF(Planning!$O93="En retard","R",IF(Planning!$J93="Oui","C","P")))),""))</f>
        <v/>
      </c>
      <c r="K93" s="34">
        <f>IF(OR(Planning!$C93="",Planning!$M93=""),"",IF(AND(Planning!$H93&lt;=K$7+4,Planning!$M93&gt;=K$7),IF(Planning!$G93=0,"◆",IF(Planning!$O93="Terminé","T",IF(Planning!$O93="En retard","R",IF(Planning!$J93="Oui","C","P")))),""))</f>
        <v/>
      </c>
      <c r="L93" s="34">
        <f>IF(OR(Planning!$C93="",Planning!$M93=""),"",IF(AND(Planning!$H93&lt;=L$7+4,Planning!$M93&gt;=L$7),IF(Planning!$G93=0,"◆",IF(Planning!$O93="Terminé","T",IF(Planning!$O93="En retard","R",IF(Planning!$J93="Oui","C","P")))),""))</f>
        <v/>
      </c>
      <c r="M93" s="34">
        <f>IF(OR(Planning!$C93="",Planning!$M93=""),"",IF(AND(Planning!$H93&lt;=M$7+4,Planning!$M93&gt;=M$7),IF(Planning!$G93=0,"◆",IF(Planning!$O93="Terminé","T",IF(Planning!$O93="En retard","R",IF(Planning!$J93="Oui","C","P")))),""))</f>
        <v/>
      </c>
      <c r="N93" s="34">
        <f>IF(OR(Planning!$C93="",Planning!$M93=""),"",IF(AND(Planning!$H93&lt;=N$7+4,Planning!$M93&gt;=N$7),IF(Planning!$G93=0,"◆",IF(Planning!$O93="Terminé","T",IF(Planning!$O93="En retard","R",IF(Planning!$J93="Oui","C","P")))),""))</f>
        <v/>
      </c>
      <c r="O93" s="34">
        <f>IF(OR(Planning!$C93="",Planning!$M93=""),"",IF(AND(Planning!$H93&lt;=O$7+4,Planning!$M93&gt;=O$7),IF(Planning!$G93=0,"◆",IF(Planning!$O93="Terminé","T",IF(Planning!$O93="En retard","R",IF(Planning!$J93="Oui","C","P")))),""))</f>
        <v/>
      </c>
      <c r="P93" s="34">
        <f>IF(OR(Planning!$C93="",Planning!$M93=""),"",IF(AND(Planning!$H93&lt;=P$7+4,Planning!$M93&gt;=P$7),IF(Planning!$G93=0,"◆",IF(Planning!$O93="Terminé","T",IF(Planning!$O93="En retard","R",IF(Planning!$J93="Oui","C","P")))),""))</f>
        <v/>
      </c>
      <c r="Q93" s="34">
        <f>IF(OR(Planning!$C93="",Planning!$M93=""),"",IF(AND(Planning!$H93&lt;=Q$7+4,Planning!$M93&gt;=Q$7),IF(Planning!$G93=0,"◆",IF(Planning!$O93="Terminé","T",IF(Planning!$O93="En retard","R",IF(Planning!$J93="Oui","C","P")))),""))</f>
        <v/>
      </c>
      <c r="R93" s="34">
        <f>IF(OR(Planning!$C93="",Planning!$M93=""),"",IF(AND(Planning!$H93&lt;=R$7+4,Planning!$M93&gt;=R$7),IF(Planning!$G93=0,"◆",IF(Planning!$O93="Terminé","T",IF(Planning!$O93="En retard","R",IF(Planning!$J93="Oui","C","P")))),""))</f>
        <v/>
      </c>
      <c r="S93" s="34">
        <f>IF(OR(Planning!$C93="",Planning!$M93=""),"",IF(AND(Planning!$H93&lt;=S$7+4,Planning!$M93&gt;=S$7),IF(Planning!$G93=0,"◆",IF(Planning!$O93="Terminé","T",IF(Planning!$O93="En retard","R",IF(Planning!$J93="Oui","C","P")))),""))</f>
        <v/>
      </c>
      <c r="T93" s="34">
        <f>IF(OR(Planning!$C93="",Planning!$M93=""),"",IF(AND(Planning!$H93&lt;=T$7+4,Planning!$M93&gt;=T$7),IF(Planning!$G93=0,"◆",IF(Planning!$O93="Terminé","T",IF(Planning!$O93="En retard","R",IF(Planning!$J93="Oui","C","P")))),""))</f>
        <v/>
      </c>
      <c r="U93" s="34">
        <f>IF(OR(Planning!$C93="",Planning!$M93=""),"",IF(AND(Planning!$H93&lt;=U$7+4,Planning!$M93&gt;=U$7),IF(Planning!$G93=0,"◆",IF(Planning!$O93="Terminé","T",IF(Planning!$O93="En retard","R",IF(Planning!$J93="Oui","C","P")))),""))</f>
        <v/>
      </c>
      <c r="V93" s="34">
        <f>IF(OR(Planning!$C93="",Planning!$M93=""),"",IF(AND(Planning!$H93&lt;=V$7+4,Planning!$M93&gt;=V$7),IF(Planning!$G93=0,"◆",IF(Planning!$O93="Terminé","T",IF(Planning!$O93="En retard","R",IF(Planning!$J93="Oui","C","P")))),""))</f>
        <v/>
      </c>
      <c r="W93" s="34">
        <f>IF(OR(Planning!$C93="",Planning!$M93=""),"",IF(AND(Planning!$H93&lt;=W$7+4,Planning!$M93&gt;=W$7),IF(Planning!$G93=0,"◆",IF(Planning!$O93="Terminé","T",IF(Planning!$O93="En retard","R",IF(Planning!$J93="Oui","C","P")))),""))</f>
        <v/>
      </c>
      <c r="X93" s="34">
        <f>IF(OR(Planning!$C93="",Planning!$M93=""),"",IF(AND(Planning!$H93&lt;=X$7+4,Planning!$M93&gt;=X$7),IF(Planning!$G93=0,"◆",IF(Planning!$O93="Terminé","T",IF(Planning!$O93="En retard","R",IF(Planning!$J93="Oui","C","P")))),""))</f>
        <v/>
      </c>
      <c r="Y93" s="34">
        <f>IF(OR(Planning!$C93="",Planning!$M93=""),"",IF(AND(Planning!$H93&lt;=Y$7+4,Planning!$M93&gt;=Y$7),IF(Planning!$G93=0,"◆",IF(Planning!$O93="Terminé","T",IF(Planning!$O93="En retard","R",IF(Planning!$J93="Oui","C","P")))),""))</f>
        <v/>
      </c>
      <c r="Z93" s="34">
        <f>IF(OR(Planning!$C93="",Planning!$M93=""),"",IF(AND(Planning!$H93&lt;=Z$7+4,Planning!$M93&gt;=Z$7),IF(Planning!$G93=0,"◆",IF(Planning!$O93="Terminé","T",IF(Planning!$O93="En retard","R",IF(Planning!$J93="Oui","C","P")))),""))</f>
        <v/>
      </c>
      <c r="AA93" s="34">
        <f>IF(OR(Planning!$C93="",Planning!$M93=""),"",IF(AND(Planning!$H93&lt;=AA$7+4,Planning!$M93&gt;=AA$7),IF(Planning!$G93=0,"◆",IF(Planning!$O93="Terminé","T",IF(Planning!$O93="En retard","R",IF(Planning!$J93="Oui","C","P")))),""))</f>
        <v/>
      </c>
      <c r="AB93" s="34">
        <f>IF(OR(Planning!$C93="",Planning!$M93=""),"",IF(AND(Planning!$H93&lt;=AB$7+4,Planning!$M93&gt;=AB$7),IF(Planning!$G93=0,"◆",IF(Planning!$O93="Terminé","T",IF(Planning!$O93="En retard","R",IF(Planning!$J93="Oui","C","P")))),""))</f>
        <v/>
      </c>
      <c r="AC93" s="34">
        <f>IF(OR(Planning!$C93="",Planning!$M93=""),"",IF(AND(Planning!$H93&lt;=AC$7+4,Planning!$M93&gt;=AC$7),IF(Planning!$G93=0,"◆",IF(Planning!$O93="Terminé","T",IF(Planning!$O93="En retard","R",IF(Planning!$J93="Oui","C","P")))),""))</f>
        <v/>
      </c>
      <c r="AD93" s="34">
        <f>IF(OR(Planning!$C93="",Planning!$M93=""),"",IF(AND(Planning!$H93&lt;=AD$7+4,Planning!$M93&gt;=AD$7),IF(Planning!$G93=0,"◆",IF(Planning!$O93="Terminé","T",IF(Planning!$O93="En retard","R",IF(Planning!$J93="Oui","C","P")))),""))</f>
        <v/>
      </c>
      <c r="AE93" s="34">
        <f>IF(OR(Planning!$C93="",Planning!$M93=""),"",IF(AND(Planning!$H93&lt;=AE$7+4,Planning!$M93&gt;=AE$7),IF(Planning!$G93=0,"◆",IF(Planning!$O93="Terminé","T",IF(Planning!$O93="En retard","R",IF(Planning!$J93="Oui","C","P")))),""))</f>
        <v/>
      </c>
      <c r="AF93" s="34">
        <f>IF(OR(Planning!$C93="",Planning!$M93=""),"",IF(AND(Planning!$H93&lt;=AF$7+4,Planning!$M93&gt;=AF$7),IF(Planning!$G93=0,"◆",IF(Planning!$O93="Terminé","T",IF(Planning!$O93="En retard","R",IF(Planning!$J93="Oui","C","P")))),""))</f>
        <v/>
      </c>
      <c r="AG93" s="34">
        <f>IF(OR(Planning!$C93="",Planning!$M93=""),"",IF(AND(Planning!$H93&lt;=AG$7+4,Planning!$M93&gt;=AG$7),IF(Planning!$G93=0,"◆",IF(Planning!$O93="Terminé","T",IF(Planning!$O93="En retard","R",IF(Planning!$J93="Oui","C","P")))),""))</f>
        <v/>
      </c>
      <c r="AH93" s="34">
        <f>IF(OR(Planning!$C93="",Planning!$M93=""),"",IF(AND(Planning!$H93&lt;=AH$7+4,Planning!$M93&gt;=AH$7),IF(Planning!$G93=0,"◆",IF(Planning!$O93="Terminé","T",IF(Planning!$O93="En retard","R",IF(Planning!$J93="Oui","C","P")))),""))</f>
        <v/>
      </c>
      <c r="AI93" s="34">
        <f>IF(OR(Planning!$C93="",Planning!$M93=""),"",IF(AND(Planning!$H93&lt;=AI$7+4,Planning!$M93&gt;=AI$7),IF(Planning!$G93=0,"◆",IF(Planning!$O93="Terminé","T",IF(Planning!$O93="En retard","R",IF(Planning!$J93="Oui","C","P")))),""))</f>
        <v/>
      </c>
      <c r="AJ93" s="34">
        <f>IF(OR(Planning!$C93="",Planning!$M93=""),"",IF(AND(Planning!$H93&lt;=AJ$7+4,Planning!$M93&gt;=AJ$7),IF(Planning!$G93=0,"◆",IF(Planning!$O93="Terminé","T",IF(Planning!$O93="En retard","R",IF(Planning!$J93="Oui","C","P")))),""))</f>
        <v/>
      </c>
      <c r="AK93" s="34">
        <f>IF(OR(Planning!$C93="",Planning!$M93=""),"",IF(AND(Planning!$H93&lt;=AK$7+4,Planning!$M93&gt;=AK$7),IF(Planning!$G93=0,"◆",IF(Planning!$O93="Terminé","T",IF(Planning!$O93="En retard","R",IF(Planning!$J93="Oui","C","P")))),""))</f>
        <v/>
      </c>
      <c r="AL93" s="34">
        <f>IF(OR(Planning!$C93="",Planning!$M93=""),"",IF(AND(Planning!$H93&lt;=AL$7+4,Planning!$M93&gt;=AL$7),IF(Planning!$G93=0,"◆",IF(Planning!$O93="Terminé","T",IF(Planning!$O93="En retard","R",IF(Planning!$J93="Oui","C","P")))),""))</f>
        <v/>
      </c>
      <c r="AM93" s="34">
        <f>IF(OR(Planning!$C93="",Planning!$M93=""),"",IF(AND(Planning!$H93&lt;=AM$7+4,Planning!$M93&gt;=AM$7),IF(Planning!$G93=0,"◆",IF(Planning!$O93="Terminé","T",IF(Planning!$O93="En retard","R",IF(Planning!$J93="Oui","C","P")))),""))</f>
        <v/>
      </c>
      <c r="AN93" s="34">
        <f>IF(OR(Planning!$C93="",Planning!$M93=""),"",IF(AND(Planning!$H93&lt;=AN$7+4,Planning!$M93&gt;=AN$7),IF(Planning!$G93=0,"◆",IF(Planning!$O93="Terminé","T",IF(Planning!$O93="En retard","R",IF(Planning!$J93="Oui","C","P")))),""))</f>
        <v/>
      </c>
      <c r="AO93" s="34">
        <f>IF(OR(Planning!$C93="",Planning!$M93=""),"",IF(AND(Planning!$H93&lt;=AO$7+4,Planning!$M93&gt;=AO$7),IF(Planning!$G93=0,"◆",IF(Planning!$O93="Terminé","T",IF(Planning!$O93="En retard","R",IF(Planning!$J93="Oui","C","P")))),""))</f>
        <v/>
      </c>
      <c r="AP93" s="34">
        <f>IF(OR(Planning!$C93="",Planning!$M93=""),"",IF(AND(Planning!$H93&lt;=AP$7+4,Planning!$M93&gt;=AP$7),IF(Planning!$G93=0,"◆",IF(Planning!$O93="Terminé","T",IF(Planning!$O93="En retard","R",IF(Planning!$J93="Oui","C","P")))),""))</f>
        <v/>
      </c>
      <c r="AQ93" s="34">
        <f>IF(OR(Planning!$C93="",Planning!$M93=""),"",IF(AND(Planning!$H93&lt;=AQ$7+4,Planning!$M93&gt;=AQ$7),IF(Planning!$G93=0,"◆",IF(Planning!$O93="Terminé","T",IF(Planning!$O93="En retard","R",IF(Planning!$J93="Oui","C","P")))),""))</f>
        <v/>
      </c>
    </row>
    <row r="94">
      <c r="A94" s="33">
        <f>IF(Planning!$C94="","",Planning!A94)</f>
        <v/>
      </c>
      <c r="B94" s="33">
        <f>IF(Planning!$C94="","",Planning!C94)</f>
        <v/>
      </c>
      <c r="C94" s="33">
        <f>IF(Planning!$C94="","",Planning!D94)</f>
        <v/>
      </c>
      <c r="D94" s="34">
        <f>IF(OR(Planning!$C94="",Planning!$M94=""),"",IF(AND(Planning!$H94&lt;=D$7+4,Planning!$M94&gt;=D$7),IF(Planning!$G94=0,"◆",IF(Planning!$O94="Terminé","T",IF(Planning!$O94="En retard","R",IF(Planning!$J94="Oui","C","P")))),""))</f>
        <v/>
      </c>
      <c r="E94" s="34">
        <f>IF(OR(Planning!$C94="",Planning!$M94=""),"",IF(AND(Planning!$H94&lt;=E$7+4,Planning!$M94&gt;=E$7),IF(Planning!$G94=0,"◆",IF(Planning!$O94="Terminé","T",IF(Planning!$O94="En retard","R",IF(Planning!$J94="Oui","C","P")))),""))</f>
        <v/>
      </c>
      <c r="F94" s="34">
        <f>IF(OR(Planning!$C94="",Planning!$M94=""),"",IF(AND(Planning!$H94&lt;=F$7+4,Planning!$M94&gt;=F$7),IF(Planning!$G94=0,"◆",IF(Planning!$O94="Terminé","T",IF(Planning!$O94="En retard","R",IF(Planning!$J94="Oui","C","P")))),""))</f>
        <v/>
      </c>
      <c r="G94" s="34">
        <f>IF(OR(Planning!$C94="",Planning!$M94=""),"",IF(AND(Planning!$H94&lt;=G$7+4,Planning!$M94&gt;=G$7),IF(Planning!$G94=0,"◆",IF(Planning!$O94="Terminé","T",IF(Planning!$O94="En retard","R",IF(Planning!$J94="Oui","C","P")))),""))</f>
        <v/>
      </c>
      <c r="H94" s="34">
        <f>IF(OR(Planning!$C94="",Planning!$M94=""),"",IF(AND(Planning!$H94&lt;=H$7+4,Planning!$M94&gt;=H$7),IF(Planning!$G94=0,"◆",IF(Planning!$O94="Terminé","T",IF(Planning!$O94="En retard","R",IF(Planning!$J94="Oui","C","P")))),""))</f>
        <v/>
      </c>
      <c r="I94" s="34">
        <f>IF(OR(Planning!$C94="",Planning!$M94=""),"",IF(AND(Planning!$H94&lt;=I$7+4,Planning!$M94&gt;=I$7),IF(Planning!$G94=0,"◆",IF(Planning!$O94="Terminé","T",IF(Planning!$O94="En retard","R",IF(Planning!$J94="Oui","C","P")))),""))</f>
        <v/>
      </c>
      <c r="J94" s="34">
        <f>IF(OR(Planning!$C94="",Planning!$M94=""),"",IF(AND(Planning!$H94&lt;=J$7+4,Planning!$M94&gt;=J$7),IF(Planning!$G94=0,"◆",IF(Planning!$O94="Terminé","T",IF(Planning!$O94="En retard","R",IF(Planning!$J94="Oui","C","P")))),""))</f>
        <v/>
      </c>
      <c r="K94" s="34">
        <f>IF(OR(Planning!$C94="",Planning!$M94=""),"",IF(AND(Planning!$H94&lt;=K$7+4,Planning!$M94&gt;=K$7),IF(Planning!$G94=0,"◆",IF(Planning!$O94="Terminé","T",IF(Planning!$O94="En retard","R",IF(Planning!$J94="Oui","C","P")))),""))</f>
        <v/>
      </c>
      <c r="L94" s="34">
        <f>IF(OR(Planning!$C94="",Planning!$M94=""),"",IF(AND(Planning!$H94&lt;=L$7+4,Planning!$M94&gt;=L$7),IF(Planning!$G94=0,"◆",IF(Planning!$O94="Terminé","T",IF(Planning!$O94="En retard","R",IF(Planning!$J94="Oui","C","P")))),""))</f>
        <v/>
      </c>
      <c r="M94" s="34">
        <f>IF(OR(Planning!$C94="",Planning!$M94=""),"",IF(AND(Planning!$H94&lt;=M$7+4,Planning!$M94&gt;=M$7),IF(Planning!$G94=0,"◆",IF(Planning!$O94="Terminé","T",IF(Planning!$O94="En retard","R",IF(Planning!$J94="Oui","C","P")))),""))</f>
        <v/>
      </c>
      <c r="N94" s="34">
        <f>IF(OR(Planning!$C94="",Planning!$M94=""),"",IF(AND(Planning!$H94&lt;=N$7+4,Planning!$M94&gt;=N$7),IF(Planning!$G94=0,"◆",IF(Planning!$O94="Terminé","T",IF(Planning!$O94="En retard","R",IF(Planning!$J94="Oui","C","P")))),""))</f>
        <v/>
      </c>
      <c r="O94" s="34">
        <f>IF(OR(Planning!$C94="",Planning!$M94=""),"",IF(AND(Planning!$H94&lt;=O$7+4,Planning!$M94&gt;=O$7),IF(Planning!$G94=0,"◆",IF(Planning!$O94="Terminé","T",IF(Planning!$O94="En retard","R",IF(Planning!$J94="Oui","C","P")))),""))</f>
        <v/>
      </c>
      <c r="P94" s="34">
        <f>IF(OR(Planning!$C94="",Planning!$M94=""),"",IF(AND(Planning!$H94&lt;=P$7+4,Planning!$M94&gt;=P$7),IF(Planning!$G94=0,"◆",IF(Planning!$O94="Terminé","T",IF(Planning!$O94="En retard","R",IF(Planning!$J94="Oui","C","P")))),""))</f>
        <v/>
      </c>
      <c r="Q94" s="34">
        <f>IF(OR(Planning!$C94="",Planning!$M94=""),"",IF(AND(Planning!$H94&lt;=Q$7+4,Planning!$M94&gt;=Q$7),IF(Planning!$G94=0,"◆",IF(Planning!$O94="Terminé","T",IF(Planning!$O94="En retard","R",IF(Planning!$J94="Oui","C","P")))),""))</f>
        <v/>
      </c>
      <c r="R94" s="34">
        <f>IF(OR(Planning!$C94="",Planning!$M94=""),"",IF(AND(Planning!$H94&lt;=R$7+4,Planning!$M94&gt;=R$7),IF(Planning!$G94=0,"◆",IF(Planning!$O94="Terminé","T",IF(Planning!$O94="En retard","R",IF(Planning!$J94="Oui","C","P")))),""))</f>
        <v/>
      </c>
      <c r="S94" s="34">
        <f>IF(OR(Planning!$C94="",Planning!$M94=""),"",IF(AND(Planning!$H94&lt;=S$7+4,Planning!$M94&gt;=S$7),IF(Planning!$G94=0,"◆",IF(Planning!$O94="Terminé","T",IF(Planning!$O94="En retard","R",IF(Planning!$J94="Oui","C","P")))),""))</f>
        <v/>
      </c>
      <c r="T94" s="34">
        <f>IF(OR(Planning!$C94="",Planning!$M94=""),"",IF(AND(Planning!$H94&lt;=T$7+4,Planning!$M94&gt;=T$7),IF(Planning!$G94=0,"◆",IF(Planning!$O94="Terminé","T",IF(Planning!$O94="En retard","R",IF(Planning!$J94="Oui","C","P")))),""))</f>
        <v/>
      </c>
      <c r="U94" s="34">
        <f>IF(OR(Planning!$C94="",Planning!$M94=""),"",IF(AND(Planning!$H94&lt;=U$7+4,Planning!$M94&gt;=U$7),IF(Planning!$G94=0,"◆",IF(Planning!$O94="Terminé","T",IF(Planning!$O94="En retard","R",IF(Planning!$J94="Oui","C","P")))),""))</f>
        <v/>
      </c>
      <c r="V94" s="34">
        <f>IF(OR(Planning!$C94="",Planning!$M94=""),"",IF(AND(Planning!$H94&lt;=V$7+4,Planning!$M94&gt;=V$7),IF(Planning!$G94=0,"◆",IF(Planning!$O94="Terminé","T",IF(Planning!$O94="En retard","R",IF(Planning!$J94="Oui","C","P")))),""))</f>
        <v/>
      </c>
      <c r="W94" s="34">
        <f>IF(OR(Planning!$C94="",Planning!$M94=""),"",IF(AND(Planning!$H94&lt;=W$7+4,Planning!$M94&gt;=W$7),IF(Planning!$G94=0,"◆",IF(Planning!$O94="Terminé","T",IF(Planning!$O94="En retard","R",IF(Planning!$J94="Oui","C","P")))),""))</f>
        <v/>
      </c>
      <c r="X94" s="34">
        <f>IF(OR(Planning!$C94="",Planning!$M94=""),"",IF(AND(Planning!$H94&lt;=X$7+4,Planning!$M94&gt;=X$7),IF(Planning!$G94=0,"◆",IF(Planning!$O94="Terminé","T",IF(Planning!$O94="En retard","R",IF(Planning!$J94="Oui","C","P")))),""))</f>
        <v/>
      </c>
      <c r="Y94" s="34">
        <f>IF(OR(Planning!$C94="",Planning!$M94=""),"",IF(AND(Planning!$H94&lt;=Y$7+4,Planning!$M94&gt;=Y$7),IF(Planning!$G94=0,"◆",IF(Planning!$O94="Terminé","T",IF(Planning!$O94="En retard","R",IF(Planning!$J94="Oui","C","P")))),""))</f>
        <v/>
      </c>
      <c r="Z94" s="34">
        <f>IF(OR(Planning!$C94="",Planning!$M94=""),"",IF(AND(Planning!$H94&lt;=Z$7+4,Planning!$M94&gt;=Z$7),IF(Planning!$G94=0,"◆",IF(Planning!$O94="Terminé","T",IF(Planning!$O94="En retard","R",IF(Planning!$J94="Oui","C","P")))),""))</f>
        <v/>
      </c>
      <c r="AA94" s="34">
        <f>IF(OR(Planning!$C94="",Planning!$M94=""),"",IF(AND(Planning!$H94&lt;=AA$7+4,Planning!$M94&gt;=AA$7),IF(Planning!$G94=0,"◆",IF(Planning!$O94="Terminé","T",IF(Planning!$O94="En retard","R",IF(Planning!$J94="Oui","C","P")))),""))</f>
        <v/>
      </c>
      <c r="AB94" s="34">
        <f>IF(OR(Planning!$C94="",Planning!$M94=""),"",IF(AND(Planning!$H94&lt;=AB$7+4,Planning!$M94&gt;=AB$7),IF(Planning!$G94=0,"◆",IF(Planning!$O94="Terminé","T",IF(Planning!$O94="En retard","R",IF(Planning!$J94="Oui","C","P")))),""))</f>
        <v/>
      </c>
      <c r="AC94" s="34">
        <f>IF(OR(Planning!$C94="",Planning!$M94=""),"",IF(AND(Planning!$H94&lt;=AC$7+4,Planning!$M94&gt;=AC$7),IF(Planning!$G94=0,"◆",IF(Planning!$O94="Terminé","T",IF(Planning!$O94="En retard","R",IF(Planning!$J94="Oui","C","P")))),""))</f>
        <v/>
      </c>
      <c r="AD94" s="34">
        <f>IF(OR(Planning!$C94="",Planning!$M94=""),"",IF(AND(Planning!$H94&lt;=AD$7+4,Planning!$M94&gt;=AD$7),IF(Planning!$G94=0,"◆",IF(Planning!$O94="Terminé","T",IF(Planning!$O94="En retard","R",IF(Planning!$J94="Oui","C","P")))),""))</f>
        <v/>
      </c>
      <c r="AE94" s="34">
        <f>IF(OR(Planning!$C94="",Planning!$M94=""),"",IF(AND(Planning!$H94&lt;=AE$7+4,Planning!$M94&gt;=AE$7),IF(Planning!$G94=0,"◆",IF(Planning!$O94="Terminé","T",IF(Planning!$O94="En retard","R",IF(Planning!$J94="Oui","C","P")))),""))</f>
        <v/>
      </c>
      <c r="AF94" s="34">
        <f>IF(OR(Planning!$C94="",Planning!$M94=""),"",IF(AND(Planning!$H94&lt;=AF$7+4,Planning!$M94&gt;=AF$7),IF(Planning!$G94=0,"◆",IF(Planning!$O94="Terminé","T",IF(Planning!$O94="En retard","R",IF(Planning!$J94="Oui","C","P")))),""))</f>
        <v/>
      </c>
      <c r="AG94" s="34">
        <f>IF(OR(Planning!$C94="",Planning!$M94=""),"",IF(AND(Planning!$H94&lt;=AG$7+4,Planning!$M94&gt;=AG$7),IF(Planning!$G94=0,"◆",IF(Planning!$O94="Terminé","T",IF(Planning!$O94="En retard","R",IF(Planning!$J94="Oui","C","P")))),""))</f>
        <v/>
      </c>
      <c r="AH94" s="34">
        <f>IF(OR(Planning!$C94="",Planning!$M94=""),"",IF(AND(Planning!$H94&lt;=AH$7+4,Planning!$M94&gt;=AH$7),IF(Planning!$G94=0,"◆",IF(Planning!$O94="Terminé","T",IF(Planning!$O94="En retard","R",IF(Planning!$J94="Oui","C","P")))),""))</f>
        <v/>
      </c>
      <c r="AI94" s="34">
        <f>IF(OR(Planning!$C94="",Planning!$M94=""),"",IF(AND(Planning!$H94&lt;=AI$7+4,Planning!$M94&gt;=AI$7),IF(Planning!$G94=0,"◆",IF(Planning!$O94="Terminé","T",IF(Planning!$O94="En retard","R",IF(Planning!$J94="Oui","C","P")))),""))</f>
        <v/>
      </c>
      <c r="AJ94" s="34">
        <f>IF(OR(Planning!$C94="",Planning!$M94=""),"",IF(AND(Planning!$H94&lt;=AJ$7+4,Planning!$M94&gt;=AJ$7),IF(Planning!$G94=0,"◆",IF(Planning!$O94="Terminé","T",IF(Planning!$O94="En retard","R",IF(Planning!$J94="Oui","C","P")))),""))</f>
        <v/>
      </c>
      <c r="AK94" s="34">
        <f>IF(OR(Planning!$C94="",Planning!$M94=""),"",IF(AND(Planning!$H94&lt;=AK$7+4,Planning!$M94&gt;=AK$7),IF(Planning!$G94=0,"◆",IF(Planning!$O94="Terminé","T",IF(Planning!$O94="En retard","R",IF(Planning!$J94="Oui","C","P")))),""))</f>
        <v/>
      </c>
      <c r="AL94" s="34">
        <f>IF(OR(Planning!$C94="",Planning!$M94=""),"",IF(AND(Planning!$H94&lt;=AL$7+4,Planning!$M94&gt;=AL$7),IF(Planning!$G94=0,"◆",IF(Planning!$O94="Terminé","T",IF(Planning!$O94="En retard","R",IF(Planning!$J94="Oui","C","P")))),""))</f>
        <v/>
      </c>
      <c r="AM94" s="34">
        <f>IF(OR(Planning!$C94="",Planning!$M94=""),"",IF(AND(Planning!$H94&lt;=AM$7+4,Planning!$M94&gt;=AM$7),IF(Planning!$G94=0,"◆",IF(Planning!$O94="Terminé","T",IF(Planning!$O94="En retard","R",IF(Planning!$J94="Oui","C","P")))),""))</f>
        <v/>
      </c>
      <c r="AN94" s="34">
        <f>IF(OR(Planning!$C94="",Planning!$M94=""),"",IF(AND(Planning!$H94&lt;=AN$7+4,Planning!$M94&gt;=AN$7),IF(Planning!$G94=0,"◆",IF(Planning!$O94="Terminé","T",IF(Planning!$O94="En retard","R",IF(Planning!$J94="Oui","C","P")))),""))</f>
        <v/>
      </c>
      <c r="AO94" s="34">
        <f>IF(OR(Planning!$C94="",Planning!$M94=""),"",IF(AND(Planning!$H94&lt;=AO$7+4,Planning!$M94&gt;=AO$7),IF(Planning!$G94=0,"◆",IF(Planning!$O94="Terminé","T",IF(Planning!$O94="En retard","R",IF(Planning!$J94="Oui","C","P")))),""))</f>
        <v/>
      </c>
      <c r="AP94" s="34">
        <f>IF(OR(Planning!$C94="",Planning!$M94=""),"",IF(AND(Planning!$H94&lt;=AP$7+4,Planning!$M94&gt;=AP$7),IF(Planning!$G94=0,"◆",IF(Planning!$O94="Terminé","T",IF(Planning!$O94="En retard","R",IF(Planning!$J94="Oui","C","P")))),""))</f>
        <v/>
      </c>
      <c r="AQ94" s="34">
        <f>IF(OR(Planning!$C94="",Planning!$M94=""),"",IF(AND(Planning!$H94&lt;=AQ$7+4,Planning!$M94&gt;=AQ$7),IF(Planning!$G94=0,"◆",IF(Planning!$O94="Terminé","T",IF(Planning!$O94="En retard","R",IF(Planning!$J94="Oui","C","P")))),""))</f>
        <v/>
      </c>
    </row>
    <row r="95">
      <c r="A95" s="33">
        <f>IF(Planning!$C95="","",Planning!A95)</f>
        <v/>
      </c>
      <c r="B95" s="33">
        <f>IF(Planning!$C95="","",Planning!C95)</f>
        <v/>
      </c>
      <c r="C95" s="33">
        <f>IF(Planning!$C95="","",Planning!D95)</f>
        <v/>
      </c>
      <c r="D95" s="34">
        <f>IF(OR(Planning!$C95="",Planning!$M95=""),"",IF(AND(Planning!$H95&lt;=D$7+4,Planning!$M95&gt;=D$7),IF(Planning!$G95=0,"◆",IF(Planning!$O95="Terminé","T",IF(Planning!$O95="En retard","R",IF(Planning!$J95="Oui","C","P")))),""))</f>
        <v/>
      </c>
      <c r="E95" s="34">
        <f>IF(OR(Planning!$C95="",Planning!$M95=""),"",IF(AND(Planning!$H95&lt;=E$7+4,Planning!$M95&gt;=E$7),IF(Planning!$G95=0,"◆",IF(Planning!$O95="Terminé","T",IF(Planning!$O95="En retard","R",IF(Planning!$J95="Oui","C","P")))),""))</f>
        <v/>
      </c>
      <c r="F95" s="34">
        <f>IF(OR(Planning!$C95="",Planning!$M95=""),"",IF(AND(Planning!$H95&lt;=F$7+4,Planning!$M95&gt;=F$7),IF(Planning!$G95=0,"◆",IF(Planning!$O95="Terminé","T",IF(Planning!$O95="En retard","R",IF(Planning!$J95="Oui","C","P")))),""))</f>
        <v/>
      </c>
      <c r="G95" s="34">
        <f>IF(OR(Planning!$C95="",Planning!$M95=""),"",IF(AND(Planning!$H95&lt;=G$7+4,Planning!$M95&gt;=G$7),IF(Planning!$G95=0,"◆",IF(Planning!$O95="Terminé","T",IF(Planning!$O95="En retard","R",IF(Planning!$J95="Oui","C","P")))),""))</f>
        <v/>
      </c>
      <c r="H95" s="34">
        <f>IF(OR(Planning!$C95="",Planning!$M95=""),"",IF(AND(Planning!$H95&lt;=H$7+4,Planning!$M95&gt;=H$7),IF(Planning!$G95=0,"◆",IF(Planning!$O95="Terminé","T",IF(Planning!$O95="En retard","R",IF(Planning!$J95="Oui","C","P")))),""))</f>
        <v/>
      </c>
      <c r="I95" s="34">
        <f>IF(OR(Planning!$C95="",Planning!$M95=""),"",IF(AND(Planning!$H95&lt;=I$7+4,Planning!$M95&gt;=I$7),IF(Planning!$G95=0,"◆",IF(Planning!$O95="Terminé","T",IF(Planning!$O95="En retard","R",IF(Planning!$J95="Oui","C","P")))),""))</f>
        <v/>
      </c>
      <c r="J95" s="34">
        <f>IF(OR(Planning!$C95="",Planning!$M95=""),"",IF(AND(Planning!$H95&lt;=J$7+4,Planning!$M95&gt;=J$7),IF(Planning!$G95=0,"◆",IF(Planning!$O95="Terminé","T",IF(Planning!$O95="En retard","R",IF(Planning!$J95="Oui","C","P")))),""))</f>
        <v/>
      </c>
      <c r="K95" s="34">
        <f>IF(OR(Planning!$C95="",Planning!$M95=""),"",IF(AND(Planning!$H95&lt;=K$7+4,Planning!$M95&gt;=K$7),IF(Planning!$G95=0,"◆",IF(Planning!$O95="Terminé","T",IF(Planning!$O95="En retard","R",IF(Planning!$J95="Oui","C","P")))),""))</f>
        <v/>
      </c>
      <c r="L95" s="34">
        <f>IF(OR(Planning!$C95="",Planning!$M95=""),"",IF(AND(Planning!$H95&lt;=L$7+4,Planning!$M95&gt;=L$7),IF(Planning!$G95=0,"◆",IF(Planning!$O95="Terminé","T",IF(Planning!$O95="En retard","R",IF(Planning!$J95="Oui","C","P")))),""))</f>
        <v/>
      </c>
      <c r="M95" s="34">
        <f>IF(OR(Planning!$C95="",Planning!$M95=""),"",IF(AND(Planning!$H95&lt;=M$7+4,Planning!$M95&gt;=M$7),IF(Planning!$G95=0,"◆",IF(Planning!$O95="Terminé","T",IF(Planning!$O95="En retard","R",IF(Planning!$J95="Oui","C","P")))),""))</f>
        <v/>
      </c>
      <c r="N95" s="34">
        <f>IF(OR(Planning!$C95="",Planning!$M95=""),"",IF(AND(Planning!$H95&lt;=N$7+4,Planning!$M95&gt;=N$7),IF(Planning!$G95=0,"◆",IF(Planning!$O95="Terminé","T",IF(Planning!$O95="En retard","R",IF(Planning!$J95="Oui","C","P")))),""))</f>
        <v/>
      </c>
      <c r="O95" s="34">
        <f>IF(OR(Planning!$C95="",Planning!$M95=""),"",IF(AND(Planning!$H95&lt;=O$7+4,Planning!$M95&gt;=O$7),IF(Planning!$G95=0,"◆",IF(Planning!$O95="Terminé","T",IF(Planning!$O95="En retard","R",IF(Planning!$J95="Oui","C","P")))),""))</f>
        <v/>
      </c>
      <c r="P95" s="34">
        <f>IF(OR(Planning!$C95="",Planning!$M95=""),"",IF(AND(Planning!$H95&lt;=P$7+4,Planning!$M95&gt;=P$7),IF(Planning!$G95=0,"◆",IF(Planning!$O95="Terminé","T",IF(Planning!$O95="En retard","R",IF(Planning!$J95="Oui","C","P")))),""))</f>
        <v/>
      </c>
      <c r="Q95" s="34">
        <f>IF(OR(Planning!$C95="",Planning!$M95=""),"",IF(AND(Planning!$H95&lt;=Q$7+4,Planning!$M95&gt;=Q$7),IF(Planning!$G95=0,"◆",IF(Planning!$O95="Terminé","T",IF(Planning!$O95="En retard","R",IF(Planning!$J95="Oui","C","P")))),""))</f>
        <v/>
      </c>
      <c r="R95" s="34">
        <f>IF(OR(Planning!$C95="",Planning!$M95=""),"",IF(AND(Planning!$H95&lt;=R$7+4,Planning!$M95&gt;=R$7),IF(Planning!$G95=0,"◆",IF(Planning!$O95="Terminé","T",IF(Planning!$O95="En retard","R",IF(Planning!$J95="Oui","C","P")))),""))</f>
        <v/>
      </c>
      <c r="S95" s="34">
        <f>IF(OR(Planning!$C95="",Planning!$M95=""),"",IF(AND(Planning!$H95&lt;=S$7+4,Planning!$M95&gt;=S$7),IF(Planning!$G95=0,"◆",IF(Planning!$O95="Terminé","T",IF(Planning!$O95="En retard","R",IF(Planning!$J95="Oui","C","P")))),""))</f>
        <v/>
      </c>
      <c r="T95" s="34">
        <f>IF(OR(Planning!$C95="",Planning!$M95=""),"",IF(AND(Planning!$H95&lt;=T$7+4,Planning!$M95&gt;=T$7),IF(Planning!$G95=0,"◆",IF(Planning!$O95="Terminé","T",IF(Planning!$O95="En retard","R",IF(Planning!$J95="Oui","C","P")))),""))</f>
        <v/>
      </c>
      <c r="U95" s="34">
        <f>IF(OR(Planning!$C95="",Planning!$M95=""),"",IF(AND(Planning!$H95&lt;=U$7+4,Planning!$M95&gt;=U$7),IF(Planning!$G95=0,"◆",IF(Planning!$O95="Terminé","T",IF(Planning!$O95="En retard","R",IF(Planning!$J95="Oui","C","P")))),""))</f>
        <v/>
      </c>
      <c r="V95" s="34">
        <f>IF(OR(Planning!$C95="",Planning!$M95=""),"",IF(AND(Planning!$H95&lt;=V$7+4,Planning!$M95&gt;=V$7),IF(Planning!$G95=0,"◆",IF(Planning!$O95="Terminé","T",IF(Planning!$O95="En retard","R",IF(Planning!$J95="Oui","C","P")))),""))</f>
        <v/>
      </c>
      <c r="W95" s="34">
        <f>IF(OR(Planning!$C95="",Planning!$M95=""),"",IF(AND(Planning!$H95&lt;=W$7+4,Planning!$M95&gt;=W$7),IF(Planning!$G95=0,"◆",IF(Planning!$O95="Terminé","T",IF(Planning!$O95="En retard","R",IF(Planning!$J95="Oui","C","P")))),""))</f>
        <v/>
      </c>
      <c r="X95" s="34">
        <f>IF(OR(Planning!$C95="",Planning!$M95=""),"",IF(AND(Planning!$H95&lt;=X$7+4,Planning!$M95&gt;=X$7),IF(Planning!$G95=0,"◆",IF(Planning!$O95="Terminé","T",IF(Planning!$O95="En retard","R",IF(Planning!$J95="Oui","C","P")))),""))</f>
        <v/>
      </c>
      <c r="Y95" s="34">
        <f>IF(OR(Planning!$C95="",Planning!$M95=""),"",IF(AND(Planning!$H95&lt;=Y$7+4,Planning!$M95&gt;=Y$7),IF(Planning!$G95=0,"◆",IF(Planning!$O95="Terminé","T",IF(Planning!$O95="En retard","R",IF(Planning!$J95="Oui","C","P")))),""))</f>
        <v/>
      </c>
      <c r="Z95" s="34">
        <f>IF(OR(Planning!$C95="",Planning!$M95=""),"",IF(AND(Planning!$H95&lt;=Z$7+4,Planning!$M95&gt;=Z$7),IF(Planning!$G95=0,"◆",IF(Planning!$O95="Terminé","T",IF(Planning!$O95="En retard","R",IF(Planning!$J95="Oui","C","P")))),""))</f>
        <v/>
      </c>
      <c r="AA95" s="34">
        <f>IF(OR(Planning!$C95="",Planning!$M95=""),"",IF(AND(Planning!$H95&lt;=AA$7+4,Planning!$M95&gt;=AA$7),IF(Planning!$G95=0,"◆",IF(Planning!$O95="Terminé","T",IF(Planning!$O95="En retard","R",IF(Planning!$J95="Oui","C","P")))),""))</f>
        <v/>
      </c>
      <c r="AB95" s="34">
        <f>IF(OR(Planning!$C95="",Planning!$M95=""),"",IF(AND(Planning!$H95&lt;=AB$7+4,Planning!$M95&gt;=AB$7),IF(Planning!$G95=0,"◆",IF(Planning!$O95="Terminé","T",IF(Planning!$O95="En retard","R",IF(Planning!$J95="Oui","C","P")))),""))</f>
        <v/>
      </c>
      <c r="AC95" s="34">
        <f>IF(OR(Planning!$C95="",Planning!$M95=""),"",IF(AND(Planning!$H95&lt;=AC$7+4,Planning!$M95&gt;=AC$7),IF(Planning!$G95=0,"◆",IF(Planning!$O95="Terminé","T",IF(Planning!$O95="En retard","R",IF(Planning!$J95="Oui","C","P")))),""))</f>
        <v/>
      </c>
      <c r="AD95" s="34">
        <f>IF(OR(Planning!$C95="",Planning!$M95=""),"",IF(AND(Planning!$H95&lt;=AD$7+4,Planning!$M95&gt;=AD$7),IF(Planning!$G95=0,"◆",IF(Planning!$O95="Terminé","T",IF(Planning!$O95="En retard","R",IF(Planning!$J95="Oui","C","P")))),""))</f>
        <v/>
      </c>
      <c r="AE95" s="34">
        <f>IF(OR(Planning!$C95="",Planning!$M95=""),"",IF(AND(Planning!$H95&lt;=AE$7+4,Planning!$M95&gt;=AE$7),IF(Planning!$G95=0,"◆",IF(Planning!$O95="Terminé","T",IF(Planning!$O95="En retard","R",IF(Planning!$J95="Oui","C","P")))),""))</f>
        <v/>
      </c>
      <c r="AF95" s="34">
        <f>IF(OR(Planning!$C95="",Planning!$M95=""),"",IF(AND(Planning!$H95&lt;=AF$7+4,Planning!$M95&gt;=AF$7),IF(Planning!$G95=0,"◆",IF(Planning!$O95="Terminé","T",IF(Planning!$O95="En retard","R",IF(Planning!$J95="Oui","C","P")))),""))</f>
        <v/>
      </c>
      <c r="AG95" s="34">
        <f>IF(OR(Planning!$C95="",Planning!$M95=""),"",IF(AND(Planning!$H95&lt;=AG$7+4,Planning!$M95&gt;=AG$7),IF(Planning!$G95=0,"◆",IF(Planning!$O95="Terminé","T",IF(Planning!$O95="En retard","R",IF(Planning!$J95="Oui","C","P")))),""))</f>
        <v/>
      </c>
      <c r="AH95" s="34">
        <f>IF(OR(Planning!$C95="",Planning!$M95=""),"",IF(AND(Planning!$H95&lt;=AH$7+4,Planning!$M95&gt;=AH$7),IF(Planning!$G95=0,"◆",IF(Planning!$O95="Terminé","T",IF(Planning!$O95="En retard","R",IF(Planning!$J95="Oui","C","P")))),""))</f>
        <v/>
      </c>
      <c r="AI95" s="34">
        <f>IF(OR(Planning!$C95="",Planning!$M95=""),"",IF(AND(Planning!$H95&lt;=AI$7+4,Planning!$M95&gt;=AI$7),IF(Planning!$G95=0,"◆",IF(Planning!$O95="Terminé","T",IF(Planning!$O95="En retard","R",IF(Planning!$J95="Oui","C","P")))),""))</f>
        <v/>
      </c>
      <c r="AJ95" s="34">
        <f>IF(OR(Planning!$C95="",Planning!$M95=""),"",IF(AND(Planning!$H95&lt;=AJ$7+4,Planning!$M95&gt;=AJ$7),IF(Planning!$G95=0,"◆",IF(Planning!$O95="Terminé","T",IF(Planning!$O95="En retard","R",IF(Planning!$J95="Oui","C","P")))),""))</f>
        <v/>
      </c>
      <c r="AK95" s="34">
        <f>IF(OR(Planning!$C95="",Planning!$M95=""),"",IF(AND(Planning!$H95&lt;=AK$7+4,Planning!$M95&gt;=AK$7),IF(Planning!$G95=0,"◆",IF(Planning!$O95="Terminé","T",IF(Planning!$O95="En retard","R",IF(Planning!$J95="Oui","C","P")))),""))</f>
        <v/>
      </c>
      <c r="AL95" s="34">
        <f>IF(OR(Planning!$C95="",Planning!$M95=""),"",IF(AND(Planning!$H95&lt;=AL$7+4,Planning!$M95&gt;=AL$7),IF(Planning!$G95=0,"◆",IF(Planning!$O95="Terminé","T",IF(Planning!$O95="En retard","R",IF(Planning!$J95="Oui","C","P")))),""))</f>
        <v/>
      </c>
      <c r="AM95" s="34">
        <f>IF(OR(Planning!$C95="",Planning!$M95=""),"",IF(AND(Planning!$H95&lt;=AM$7+4,Planning!$M95&gt;=AM$7),IF(Planning!$G95=0,"◆",IF(Planning!$O95="Terminé","T",IF(Planning!$O95="En retard","R",IF(Planning!$J95="Oui","C","P")))),""))</f>
        <v/>
      </c>
      <c r="AN95" s="34">
        <f>IF(OR(Planning!$C95="",Planning!$M95=""),"",IF(AND(Planning!$H95&lt;=AN$7+4,Planning!$M95&gt;=AN$7),IF(Planning!$G95=0,"◆",IF(Planning!$O95="Terminé","T",IF(Planning!$O95="En retard","R",IF(Planning!$J95="Oui","C","P")))),""))</f>
        <v/>
      </c>
      <c r="AO95" s="34">
        <f>IF(OR(Planning!$C95="",Planning!$M95=""),"",IF(AND(Planning!$H95&lt;=AO$7+4,Planning!$M95&gt;=AO$7),IF(Planning!$G95=0,"◆",IF(Planning!$O95="Terminé","T",IF(Planning!$O95="En retard","R",IF(Planning!$J95="Oui","C","P")))),""))</f>
        <v/>
      </c>
      <c r="AP95" s="34">
        <f>IF(OR(Planning!$C95="",Planning!$M95=""),"",IF(AND(Planning!$H95&lt;=AP$7+4,Planning!$M95&gt;=AP$7),IF(Planning!$G95=0,"◆",IF(Planning!$O95="Terminé","T",IF(Planning!$O95="En retard","R",IF(Planning!$J95="Oui","C","P")))),""))</f>
        <v/>
      </c>
      <c r="AQ95" s="34">
        <f>IF(OR(Planning!$C95="",Planning!$M95=""),"",IF(AND(Planning!$H95&lt;=AQ$7+4,Planning!$M95&gt;=AQ$7),IF(Planning!$G95=0,"◆",IF(Planning!$O95="Terminé","T",IF(Planning!$O95="En retard","R",IF(Planning!$J95="Oui","C","P")))),""))</f>
        <v/>
      </c>
    </row>
    <row r="96">
      <c r="A96" s="33">
        <f>IF(Planning!$C96="","",Planning!A96)</f>
        <v/>
      </c>
      <c r="B96" s="33">
        <f>IF(Planning!$C96="","",Planning!C96)</f>
        <v/>
      </c>
      <c r="C96" s="33">
        <f>IF(Planning!$C96="","",Planning!D96)</f>
        <v/>
      </c>
      <c r="D96" s="34">
        <f>IF(OR(Planning!$C96="",Planning!$M96=""),"",IF(AND(Planning!$H96&lt;=D$7+4,Planning!$M96&gt;=D$7),IF(Planning!$G96=0,"◆",IF(Planning!$O96="Terminé","T",IF(Planning!$O96="En retard","R",IF(Planning!$J96="Oui","C","P")))),""))</f>
        <v/>
      </c>
      <c r="E96" s="34">
        <f>IF(OR(Planning!$C96="",Planning!$M96=""),"",IF(AND(Planning!$H96&lt;=E$7+4,Planning!$M96&gt;=E$7),IF(Planning!$G96=0,"◆",IF(Planning!$O96="Terminé","T",IF(Planning!$O96="En retard","R",IF(Planning!$J96="Oui","C","P")))),""))</f>
        <v/>
      </c>
      <c r="F96" s="34">
        <f>IF(OR(Planning!$C96="",Planning!$M96=""),"",IF(AND(Planning!$H96&lt;=F$7+4,Planning!$M96&gt;=F$7),IF(Planning!$G96=0,"◆",IF(Planning!$O96="Terminé","T",IF(Planning!$O96="En retard","R",IF(Planning!$J96="Oui","C","P")))),""))</f>
        <v/>
      </c>
      <c r="G96" s="34">
        <f>IF(OR(Planning!$C96="",Planning!$M96=""),"",IF(AND(Planning!$H96&lt;=G$7+4,Planning!$M96&gt;=G$7),IF(Planning!$G96=0,"◆",IF(Planning!$O96="Terminé","T",IF(Planning!$O96="En retard","R",IF(Planning!$J96="Oui","C","P")))),""))</f>
        <v/>
      </c>
      <c r="H96" s="34">
        <f>IF(OR(Planning!$C96="",Planning!$M96=""),"",IF(AND(Planning!$H96&lt;=H$7+4,Planning!$M96&gt;=H$7),IF(Planning!$G96=0,"◆",IF(Planning!$O96="Terminé","T",IF(Planning!$O96="En retard","R",IF(Planning!$J96="Oui","C","P")))),""))</f>
        <v/>
      </c>
      <c r="I96" s="34">
        <f>IF(OR(Planning!$C96="",Planning!$M96=""),"",IF(AND(Planning!$H96&lt;=I$7+4,Planning!$M96&gt;=I$7),IF(Planning!$G96=0,"◆",IF(Planning!$O96="Terminé","T",IF(Planning!$O96="En retard","R",IF(Planning!$J96="Oui","C","P")))),""))</f>
        <v/>
      </c>
      <c r="J96" s="34">
        <f>IF(OR(Planning!$C96="",Planning!$M96=""),"",IF(AND(Planning!$H96&lt;=J$7+4,Planning!$M96&gt;=J$7),IF(Planning!$G96=0,"◆",IF(Planning!$O96="Terminé","T",IF(Planning!$O96="En retard","R",IF(Planning!$J96="Oui","C","P")))),""))</f>
        <v/>
      </c>
      <c r="K96" s="34">
        <f>IF(OR(Planning!$C96="",Planning!$M96=""),"",IF(AND(Planning!$H96&lt;=K$7+4,Planning!$M96&gt;=K$7),IF(Planning!$G96=0,"◆",IF(Planning!$O96="Terminé","T",IF(Planning!$O96="En retard","R",IF(Planning!$J96="Oui","C","P")))),""))</f>
        <v/>
      </c>
      <c r="L96" s="34">
        <f>IF(OR(Planning!$C96="",Planning!$M96=""),"",IF(AND(Planning!$H96&lt;=L$7+4,Planning!$M96&gt;=L$7),IF(Planning!$G96=0,"◆",IF(Planning!$O96="Terminé","T",IF(Planning!$O96="En retard","R",IF(Planning!$J96="Oui","C","P")))),""))</f>
        <v/>
      </c>
      <c r="M96" s="34">
        <f>IF(OR(Planning!$C96="",Planning!$M96=""),"",IF(AND(Planning!$H96&lt;=M$7+4,Planning!$M96&gt;=M$7),IF(Planning!$G96=0,"◆",IF(Planning!$O96="Terminé","T",IF(Planning!$O96="En retard","R",IF(Planning!$J96="Oui","C","P")))),""))</f>
        <v/>
      </c>
      <c r="N96" s="34">
        <f>IF(OR(Planning!$C96="",Planning!$M96=""),"",IF(AND(Planning!$H96&lt;=N$7+4,Planning!$M96&gt;=N$7),IF(Planning!$G96=0,"◆",IF(Planning!$O96="Terminé","T",IF(Planning!$O96="En retard","R",IF(Planning!$J96="Oui","C","P")))),""))</f>
        <v/>
      </c>
      <c r="O96" s="34">
        <f>IF(OR(Planning!$C96="",Planning!$M96=""),"",IF(AND(Planning!$H96&lt;=O$7+4,Planning!$M96&gt;=O$7),IF(Planning!$G96=0,"◆",IF(Planning!$O96="Terminé","T",IF(Planning!$O96="En retard","R",IF(Planning!$J96="Oui","C","P")))),""))</f>
        <v/>
      </c>
      <c r="P96" s="34">
        <f>IF(OR(Planning!$C96="",Planning!$M96=""),"",IF(AND(Planning!$H96&lt;=P$7+4,Planning!$M96&gt;=P$7),IF(Planning!$G96=0,"◆",IF(Planning!$O96="Terminé","T",IF(Planning!$O96="En retard","R",IF(Planning!$J96="Oui","C","P")))),""))</f>
        <v/>
      </c>
      <c r="Q96" s="34">
        <f>IF(OR(Planning!$C96="",Planning!$M96=""),"",IF(AND(Planning!$H96&lt;=Q$7+4,Planning!$M96&gt;=Q$7),IF(Planning!$G96=0,"◆",IF(Planning!$O96="Terminé","T",IF(Planning!$O96="En retard","R",IF(Planning!$J96="Oui","C","P")))),""))</f>
        <v/>
      </c>
      <c r="R96" s="34">
        <f>IF(OR(Planning!$C96="",Planning!$M96=""),"",IF(AND(Planning!$H96&lt;=R$7+4,Planning!$M96&gt;=R$7),IF(Planning!$G96=0,"◆",IF(Planning!$O96="Terminé","T",IF(Planning!$O96="En retard","R",IF(Planning!$J96="Oui","C","P")))),""))</f>
        <v/>
      </c>
      <c r="S96" s="34">
        <f>IF(OR(Planning!$C96="",Planning!$M96=""),"",IF(AND(Planning!$H96&lt;=S$7+4,Planning!$M96&gt;=S$7),IF(Planning!$G96=0,"◆",IF(Planning!$O96="Terminé","T",IF(Planning!$O96="En retard","R",IF(Planning!$J96="Oui","C","P")))),""))</f>
        <v/>
      </c>
      <c r="T96" s="34">
        <f>IF(OR(Planning!$C96="",Planning!$M96=""),"",IF(AND(Planning!$H96&lt;=T$7+4,Planning!$M96&gt;=T$7),IF(Planning!$G96=0,"◆",IF(Planning!$O96="Terminé","T",IF(Planning!$O96="En retard","R",IF(Planning!$J96="Oui","C","P")))),""))</f>
        <v/>
      </c>
      <c r="U96" s="34">
        <f>IF(OR(Planning!$C96="",Planning!$M96=""),"",IF(AND(Planning!$H96&lt;=U$7+4,Planning!$M96&gt;=U$7),IF(Planning!$G96=0,"◆",IF(Planning!$O96="Terminé","T",IF(Planning!$O96="En retard","R",IF(Planning!$J96="Oui","C","P")))),""))</f>
        <v/>
      </c>
      <c r="V96" s="34">
        <f>IF(OR(Planning!$C96="",Planning!$M96=""),"",IF(AND(Planning!$H96&lt;=V$7+4,Planning!$M96&gt;=V$7),IF(Planning!$G96=0,"◆",IF(Planning!$O96="Terminé","T",IF(Planning!$O96="En retard","R",IF(Planning!$J96="Oui","C","P")))),""))</f>
        <v/>
      </c>
      <c r="W96" s="34">
        <f>IF(OR(Planning!$C96="",Planning!$M96=""),"",IF(AND(Planning!$H96&lt;=W$7+4,Planning!$M96&gt;=W$7),IF(Planning!$G96=0,"◆",IF(Planning!$O96="Terminé","T",IF(Planning!$O96="En retard","R",IF(Planning!$J96="Oui","C","P")))),""))</f>
        <v/>
      </c>
      <c r="X96" s="34">
        <f>IF(OR(Planning!$C96="",Planning!$M96=""),"",IF(AND(Planning!$H96&lt;=X$7+4,Planning!$M96&gt;=X$7),IF(Planning!$G96=0,"◆",IF(Planning!$O96="Terminé","T",IF(Planning!$O96="En retard","R",IF(Planning!$J96="Oui","C","P")))),""))</f>
        <v/>
      </c>
      <c r="Y96" s="34">
        <f>IF(OR(Planning!$C96="",Planning!$M96=""),"",IF(AND(Planning!$H96&lt;=Y$7+4,Planning!$M96&gt;=Y$7),IF(Planning!$G96=0,"◆",IF(Planning!$O96="Terminé","T",IF(Planning!$O96="En retard","R",IF(Planning!$J96="Oui","C","P")))),""))</f>
        <v/>
      </c>
      <c r="Z96" s="34">
        <f>IF(OR(Planning!$C96="",Planning!$M96=""),"",IF(AND(Planning!$H96&lt;=Z$7+4,Planning!$M96&gt;=Z$7),IF(Planning!$G96=0,"◆",IF(Planning!$O96="Terminé","T",IF(Planning!$O96="En retard","R",IF(Planning!$J96="Oui","C","P")))),""))</f>
        <v/>
      </c>
      <c r="AA96" s="34">
        <f>IF(OR(Planning!$C96="",Planning!$M96=""),"",IF(AND(Planning!$H96&lt;=AA$7+4,Planning!$M96&gt;=AA$7),IF(Planning!$G96=0,"◆",IF(Planning!$O96="Terminé","T",IF(Planning!$O96="En retard","R",IF(Planning!$J96="Oui","C","P")))),""))</f>
        <v/>
      </c>
      <c r="AB96" s="34">
        <f>IF(OR(Planning!$C96="",Planning!$M96=""),"",IF(AND(Planning!$H96&lt;=AB$7+4,Planning!$M96&gt;=AB$7),IF(Planning!$G96=0,"◆",IF(Planning!$O96="Terminé","T",IF(Planning!$O96="En retard","R",IF(Planning!$J96="Oui","C","P")))),""))</f>
        <v/>
      </c>
      <c r="AC96" s="34">
        <f>IF(OR(Planning!$C96="",Planning!$M96=""),"",IF(AND(Planning!$H96&lt;=AC$7+4,Planning!$M96&gt;=AC$7),IF(Planning!$G96=0,"◆",IF(Planning!$O96="Terminé","T",IF(Planning!$O96="En retard","R",IF(Planning!$J96="Oui","C","P")))),""))</f>
        <v/>
      </c>
      <c r="AD96" s="34">
        <f>IF(OR(Planning!$C96="",Planning!$M96=""),"",IF(AND(Planning!$H96&lt;=AD$7+4,Planning!$M96&gt;=AD$7),IF(Planning!$G96=0,"◆",IF(Planning!$O96="Terminé","T",IF(Planning!$O96="En retard","R",IF(Planning!$J96="Oui","C","P")))),""))</f>
        <v/>
      </c>
      <c r="AE96" s="34">
        <f>IF(OR(Planning!$C96="",Planning!$M96=""),"",IF(AND(Planning!$H96&lt;=AE$7+4,Planning!$M96&gt;=AE$7),IF(Planning!$G96=0,"◆",IF(Planning!$O96="Terminé","T",IF(Planning!$O96="En retard","R",IF(Planning!$J96="Oui","C","P")))),""))</f>
        <v/>
      </c>
      <c r="AF96" s="34">
        <f>IF(OR(Planning!$C96="",Planning!$M96=""),"",IF(AND(Planning!$H96&lt;=AF$7+4,Planning!$M96&gt;=AF$7),IF(Planning!$G96=0,"◆",IF(Planning!$O96="Terminé","T",IF(Planning!$O96="En retard","R",IF(Planning!$J96="Oui","C","P")))),""))</f>
        <v/>
      </c>
      <c r="AG96" s="34">
        <f>IF(OR(Planning!$C96="",Planning!$M96=""),"",IF(AND(Planning!$H96&lt;=AG$7+4,Planning!$M96&gt;=AG$7),IF(Planning!$G96=0,"◆",IF(Planning!$O96="Terminé","T",IF(Planning!$O96="En retard","R",IF(Planning!$J96="Oui","C","P")))),""))</f>
        <v/>
      </c>
      <c r="AH96" s="34">
        <f>IF(OR(Planning!$C96="",Planning!$M96=""),"",IF(AND(Planning!$H96&lt;=AH$7+4,Planning!$M96&gt;=AH$7),IF(Planning!$G96=0,"◆",IF(Planning!$O96="Terminé","T",IF(Planning!$O96="En retard","R",IF(Planning!$J96="Oui","C","P")))),""))</f>
        <v/>
      </c>
      <c r="AI96" s="34">
        <f>IF(OR(Planning!$C96="",Planning!$M96=""),"",IF(AND(Planning!$H96&lt;=AI$7+4,Planning!$M96&gt;=AI$7),IF(Planning!$G96=0,"◆",IF(Planning!$O96="Terminé","T",IF(Planning!$O96="En retard","R",IF(Planning!$J96="Oui","C","P")))),""))</f>
        <v/>
      </c>
      <c r="AJ96" s="34">
        <f>IF(OR(Planning!$C96="",Planning!$M96=""),"",IF(AND(Planning!$H96&lt;=AJ$7+4,Planning!$M96&gt;=AJ$7),IF(Planning!$G96=0,"◆",IF(Planning!$O96="Terminé","T",IF(Planning!$O96="En retard","R",IF(Planning!$J96="Oui","C","P")))),""))</f>
        <v/>
      </c>
      <c r="AK96" s="34">
        <f>IF(OR(Planning!$C96="",Planning!$M96=""),"",IF(AND(Planning!$H96&lt;=AK$7+4,Planning!$M96&gt;=AK$7),IF(Planning!$G96=0,"◆",IF(Planning!$O96="Terminé","T",IF(Planning!$O96="En retard","R",IF(Planning!$J96="Oui","C","P")))),""))</f>
        <v/>
      </c>
      <c r="AL96" s="34">
        <f>IF(OR(Planning!$C96="",Planning!$M96=""),"",IF(AND(Planning!$H96&lt;=AL$7+4,Planning!$M96&gt;=AL$7),IF(Planning!$G96=0,"◆",IF(Planning!$O96="Terminé","T",IF(Planning!$O96="En retard","R",IF(Planning!$J96="Oui","C","P")))),""))</f>
        <v/>
      </c>
      <c r="AM96" s="34">
        <f>IF(OR(Planning!$C96="",Planning!$M96=""),"",IF(AND(Planning!$H96&lt;=AM$7+4,Planning!$M96&gt;=AM$7),IF(Planning!$G96=0,"◆",IF(Planning!$O96="Terminé","T",IF(Planning!$O96="En retard","R",IF(Planning!$J96="Oui","C","P")))),""))</f>
        <v/>
      </c>
      <c r="AN96" s="34">
        <f>IF(OR(Planning!$C96="",Planning!$M96=""),"",IF(AND(Planning!$H96&lt;=AN$7+4,Planning!$M96&gt;=AN$7),IF(Planning!$G96=0,"◆",IF(Planning!$O96="Terminé","T",IF(Planning!$O96="En retard","R",IF(Planning!$J96="Oui","C","P")))),""))</f>
        <v/>
      </c>
      <c r="AO96" s="34">
        <f>IF(OR(Planning!$C96="",Planning!$M96=""),"",IF(AND(Planning!$H96&lt;=AO$7+4,Planning!$M96&gt;=AO$7),IF(Planning!$G96=0,"◆",IF(Planning!$O96="Terminé","T",IF(Planning!$O96="En retard","R",IF(Planning!$J96="Oui","C","P")))),""))</f>
        <v/>
      </c>
      <c r="AP96" s="34">
        <f>IF(OR(Planning!$C96="",Planning!$M96=""),"",IF(AND(Planning!$H96&lt;=AP$7+4,Planning!$M96&gt;=AP$7),IF(Planning!$G96=0,"◆",IF(Planning!$O96="Terminé","T",IF(Planning!$O96="En retard","R",IF(Planning!$J96="Oui","C","P")))),""))</f>
        <v/>
      </c>
      <c r="AQ96" s="34">
        <f>IF(OR(Planning!$C96="",Planning!$M96=""),"",IF(AND(Planning!$H96&lt;=AQ$7+4,Planning!$M96&gt;=AQ$7),IF(Planning!$G96=0,"◆",IF(Planning!$O96="Terminé","T",IF(Planning!$O96="En retard","R",IF(Planning!$J96="Oui","C","P")))),""))</f>
        <v/>
      </c>
    </row>
    <row r="97">
      <c r="A97" s="33">
        <f>IF(Planning!$C97="","",Planning!A97)</f>
        <v/>
      </c>
      <c r="B97" s="33">
        <f>IF(Planning!$C97="","",Planning!C97)</f>
        <v/>
      </c>
      <c r="C97" s="33">
        <f>IF(Planning!$C97="","",Planning!D97)</f>
        <v/>
      </c>
      <c r="D97" s="34">
        <f>IF(OR(Planning!$C97="",Planning!$M97=""),"",IF(AND(Planning!$H97&lt;=D$7+4,Planning!$M97&gt;=D$7),IF(Planning!$G97=0,"◆",IF(Planning!$O97="Terminé","T",IF(Planning!$O97="En retard","R",IF(Planning!$J97="Oui","C","P")))),""))</f>
        <v/>
      </c>
      <c r="E97" s="34">
        <f>IF(OR(Planning!$C97="",Planning!$M97=""),"",IF(AND(Planning!$H97&lt;=E$7+4,Planning!$M97&gt;=E$7),IF(Planning!$G97=0,"◆",IF(Planning!$O97="Terminé","T",IF(Planning!$O97="En retard","R",IF(Planning!$J97="Oui","C","P")))),""))</f>
        <v/>
      </c>
      <c r="F97" s="34">
        <f>IF(OR(Planning!$C97="",Planning!$M97=""),"",IF(AND(Planning!$H97&lt;=F$7+4,Planning!$M97&gt;=F$7),IF(Planning!$G97=0,"◆",IF(Planning!$O97="Terminé","T",IF(Planning!$O97="En retard","R",IF(Planning!$J97="Oui","C","P")))),""))</f>
        <v/>
      </c>
      <c r="G97" s="34">
        <f>IF(OR(Planning!$C97="",Planning!$M97=""),"",IF(AND(Planning!$H97&lt;=G$7+4,Planning!$M97&gt;=G$7),IF(Planning!$G97=0,"◆",IF(Planning!$O97="Terminé","T",IF(Planning!$O97="En retard","R",IF(Planning!$J97="Oui","C","P")))),""))</f>
        <v/>
      </c>
      <c r="H97" s="34">
        <f>IF(OR(Planning!$C97="",Planning!$M97=""),"",IF(AND(Planning!$H97&lt;=H$7+4,Planning!$M97&gt;=H$7),IF(Planning!$G97=0,"◆",IF(Planning!$O97="Terminé","T",IF(Planning!$O97="En retard","R",IF(Planning!$J97="Oui","C","P")))),""))</f>
        <v/>
      </c>
      <c r="I97" s="34">
        <f>IF(OR(Planning!$C97="",Planning!$M97=""),"",IF(AND(Planning!$H97&lt;=I$7+4,Planning!$M97&gt;=I$7),IF(Planning!$G97=0,"◆",IF(Planning!$O97="Terminé","T",IF(Planning!$O97="En retard","R",IF(Planning!$J97="Oui","C","P")))),""))</f>
        <v/>
      </c>
      <c r="J97" s="34">
        <f>IF(OR(Planning!$C97="",Planning!$M97=""),"",IF(AND(Planning!$H97&lt;=J$7+4,Planning!$M97&gt;=J$7),IF(Planning!$G97=0,"◆",IF(Planning!$O97="Terminé","T",IF(Planning!$O97="En retard","R",IF(Planning!$J97="Oui","C","P")))),""))</f>
        <v/>
      </c>
      <c r="K97" s="34">
        <f>IF(OR(Planning!$C97="",Planning!$M97=""),"",IF(AND(Planning!$H97&lt;=K$7+4,Planning!$M97&gt;=K$7),IF(Planning!$G97=0,"◆",IF(Planning!$O97="Terminé","T",IF(Planning!$O97="En retard","R",IF(Planning!$J97="Oui","C","P")))),""))</f>
        <v/>
      </c>
      <c r="L97" s="34">
        <f>IF(OR(Planning!$C97="",Planning!$M97=""),"",IF(AND(Planning!$H97&lt;=L$7+4,Planning!$M97&gt;=L$7),IF(Planning!$G97=0,"◆",IF(Planning!$O97="Terminé","T",IF(Planning!$O97="En retard","R",IF(Planning!$J97="Oui","C","P")))),""))</f>
        <v/>
      </c>
      <c r="M97" s="34">
        <f>IF(OR(Planning!$C97="",Planning!$M97=""),"",IF(AND(Planning!$H97&lt;=M$7+4,Planning!$M97&gt;=M$7),IF(Planning!$G97=0,"◆",IF(Planning!$O97="Terminé","T",IF(Planning!$O97="En retard","R",IF(Planning!$J97="Oui","C","P")))),""))</f>
        <v/>
      </c>
      <c r="N97" s="34">
        <f>IF(OR(Planning!$C97="",Planning!$M97=""),"",IF(AND(Planning!$H97&lt;=N$7+4,Planning!$M97&gt;=N$7),IF(Planning!$G97=0,"◆",IF(Planning!$O97="Terminé","T",IF(Planning!$O97="En retard","R",IF(Planning!$J97="Oui","C","P")))),""))</f>
        <v/>
      </c>
      <c r="O97" s="34">
        <f>IF(OR(Planning!$C97="",Planning!$M97=""),"",IF(AND(Planning!$H97&lt;=O$7+4,Planning!$M97&gt;=O$7),IF(Planning!$G97=0,"◆",IF(Planning!$O97="Terminé","T",IF(Planning!$O97="En retard","R",IF(Planning!$J97="Oui","C","P")))),""))</f>
        <v/>
      </c>
      <c r="P97" s="34">
        <f>IF(OR(Planning!$C97="",Planning!$M97=""),"",IF(AND(Planning!$H97&lt;=P$7+4,Planning!$M97&gt;=P$7),IF(Planning!$G97=0,"◆",IF(Planning!$O97="Terminé","T",IF(Planning!$O97="En retard","R",IF(Planning!$J97="Oui","C","P")))),""))</f>
        <v/>
      </c>
      <c r="Q97" s="34">
        <f>IF(OR(Planning!$C97="",Planning!$M97=""),"",IF(AND(Planning!$H97&lt;=Q$7+4,Planning!$M97&gt;=Q$7),IF(Planning!$G97=0,"◆",IF(Planning!$O97="Terminé","T",IF(Planning!$O97="En retard","R",IF(Planning!$J97="Oui","C","P")))),""))</f>
        <v/>
      </c>
      <c r="R97" s="34">
        <f>IF(OR(Planning!$C97="",Planning!$M97=""),"",IF(AND(Planning!$H97&lt;=R$7+4,Planning!$M97&gt;=R$7),IF(Planning!$G97=0,"◆",IF(Planning!$O97="Terminé","T",IF(Planning!$O97="En retard","R",IF(Planning!$J97="Oui","C","P")))),""))</f>
        <v/>
      </c>
      <c r="S97" s="34">
        <f>IF(OR(Planning!$C97="",Planning!$M97=""),"",IF(AND(Planning!$H97&lt;=S$7+4,Planning!$M97&gt;=S$7),IF(Planning!$G97=0,"◆",IF(Planning!$O97="Terminé","T",IF(Planning!$O97="En retard","R",IF(Planning!$J97="Oui","C","P")))),""))</f>
        <v/>
      </c>
      <c r="T97" s="34">
        <f>IF(OR(Planning!$C97="",Planning!$M97=""),"",IF(AND(Planning!$H97&lt;=T$7+4,Planning!$M97&gt;=T$7),IF(Planning!$G97=0,"◆",IF(Planning!$O97="Terminé","T",IF(Planning!$O97="En retard","R",IF(Planning!$J97="Oui","C","P")))),""))</f>
        <v/>
      </c>
      <c r="U97" s="34">
        <f>IF(OR(Planning!$C97="",Planning!$M97=""),"",IF(AND(Planning!$H97&lt;=U$7+4,Planning!$M97&gt;=U$7),IF(Planning!$G97=0,"◆",IF(Planning!$O97="Terminé","T",IF(Planning!$O97="En retard","R",IF(Planning!$J97="Oui","C","P")))),""))</f>
        <v/>
      </c>
      <c r="V97" s="34">
        <f>IF(OR(Planning!$C97="",Planning!$M97=""),"",IF(AND(Planning!$H97&lt;=V$7+4,Planning!$M97&gt;=V$7),IF(Planning!$G97=0,"◆",IF(Planning!$O97="Terminé","T",IF(Planning!$O97="En retard","R",IF(Planning!$J97="Oui","C","P")))),""))</f>
        <v/>
      </c>
      <c r="W97" s="34">
        <f>IF(OR(Planning!$C97="",Planning!$M97=""),"",IF(AND(Planning!$H97&lt;=W$7+4,Planning!$M97&gt;=W$7),IF(Planning!$G97=0,"◆",IF(Planning!$O97="Terminé","T",IF(Planning!$O97="En retard","R",IF(Planning!$J97="Oui","C","P")))),""))</f>
        <v/>
      </c>
      <c r="X97" s="34">
        <f>IF(OR(Planning!$C97="",Planning!$M97=""),"",IF(AND(Planning!$H97&lt;=X$7+4,Planning!$M97&gt;=X$7),IF(Planning!$G97=0,"◆",IF(Planning!$O97="Terminé","T",IF(Planning!$O97="En retard","R",IF(Planning!$J97="Oui","C","P")))),""))</f>
        <v/>
      </c>
      <c r="Y97" s="34">
        <f>IF(OR(Planning!$C97="",Planning!$M97=""),"",IF(AND(Planning!$H97&lt;=Y$7+4,Planning!$M97&gt;=Y$7),IF(Planning!$G97=0,"◆",IF(Planning!$O97="Terminé","T",IF(Planning!$O97="En retard","R",IF(Planning!$J97="Oui","C","P")))),""))</f>
        <v/>
      </c>
      <c r="Z97" s="34">
        <f>IF(OR(Planning!$C97="",Planning!$M97=""),"",IF(AND(Planning!$H97&lt;=Z$7+4,Planning!$M97&gt;=Z$7),IF(Planning!$G97=0,"◆",IF(Planning!$O97="Terminé","T",IF(Planning!$O97="En retard","R",IF(Planning!$J97="Oui","C","P")))),""))</f>
        <v/>
      </c>
      <c r="AA97" s="34">
        <f>IF(OR(Planning!$C97="",Planning!$M97=""),"",IF(AND(Planning!$H97&lt;=AA$7+4,Planning!$M97&gt;=AA$7),IF(Planning!$G97=0,"◆",IF(Planning!$O97="Terminé","T",IF(Planning!$O97="En retard","R",IF(Planning!$J97="Oui","C","P")))),""))</f>
        <v/>
      </c>
      <c r="AB97" s="34">
        <f>IF(OR(Planning!$C97="",Planning!$M97=""),"",IF(AND(Planning!$H97&lt;=AB$7+4,Planning!$M97&gt;=AB$7),IF(Planning!$G97=0,"◆",IF(Planning!$O97="Terminé","T",IF(Planning!$O97="En retard","R",IF(Planning!$J97="Oui","C","P")))),""))</f>
        <v/>
      </c>
      <c r="AC97" s="34">
        <f>IF(OR(Planning!$C97="",Planning!$M97=""),"",IF(AND(Planning!$H97&lt;=AC$7+4,Planning!$M97&gt;=AC$7),IF(Planning!$G97=0,"◆",IF(Planning!$O97="Terminé","T",IF(Planning!$O97="En retard","R",IF(Planning!$J97="Oui","C","P")))),""))</f>
        <v/>
      </c>
      <c r="AD97" s="34">
        <f>IF(OR(Planning!$C97="",Planning!$M97=""),"",IF(AND(Planning!$H97&lt;=AD$7+4,Planning!$M97&gt;=AD$7),IF(Planning!$G97=0,"◆",IF(Planning!$O97="Terminé","T",IF(Planning!$O97="En retard","R",IF(Planning!$J97="Oui","C","P")))),""))</f>
        <v/>
      </c>
      <c r="AE97" s="34">
        <f>IF(OR(Planning!$C97="",Planning!$M97=""),"",IF(AND(Planning!$H97&lt;=AE$7+4,Planning!$M97&gt;=AE$7),IF(Planning!$G97=0,"◆",IF(Planning!$O97="Terminé","T",IF(Planning!$O97="En retard","R",IF(Planning!$J97="Oui","C","P")))),""))</f>
        <v/>
      </c>
      <c r="AF97" s="34">
        <f>IF(OR(Planning!$C97="",Planning!$M97=""),"",IF(AND(Planning!$H97&lt;=AF$7+4,Planning!$M97&gt;=AF$7),IF(Planning!$G97=0,"◆",IF(Planning!$O97="Terminé","T",IF(Planning!$O97="En retard","R",IF(Planning!$J97="Oui","C","P")))),""))</f>
        <v/>
      </c>
      <c r="AG97" s="34">
        <f>IF(OR(Planning!$C97="",Planning!$M97=""),"",IF(AND(Planning!$H97&lt;=AG$7+4,Planning!$M97&gt;=AG$7),IF(Planning!$G97=0,"◆",IF(Planning!$O97="Terminé","T",IF(Planning!$O97="En retard","R",IF(Planning!$J97="Oui","C","P")))),""))</f>
        <v/>
      </c>
      <c r="AH97" s="34">
        <f>IF(OR(Planning!$C97="",Planning!$M97=""),"",IF(AND(Planning!$H97&lt;=AH$7+4,Planning!$M97&gt;=AH$7),IF(Planning!$G97=0,"◆",IF(Planning!$O97="Terminé","T",IF(Planning!$O97="En retard","R",IF(Planning!$J97="Oui","C","P")))),""))</f>
        <v/>
      </c>
      <c r="AI97" s="34">
        <f>IF(OR(Planning!$C97="",Planning!$M97=""),"",IF(AND(Planning!$H97&lt;=AI$7+4,Planning!$M97&gt;=AI$7),IF(Planning!$G97=0,"◆",IF(Planning!$O97="Terminé","T",IF(Planning!$O97="En retard","R",IF(Planning!$J97="Oui","C","P")))),""))</f>
        <v/>
      </c>
      <c r="AJ97" s="34">
        <f>IF(OR(Planning!$C97="",Planning!$M97=""),"",IF(AND(Planning!$H97&lt;=AJ$7+4,Planning!$M97&gt;=AJ$7),IF(Planning!$G97=0,"◆",IF(Planning!$O97="Terminé","T",IF(Planning!$O97="En retard","R",IF(Planning!$J97="Oui","C","P")))),""))</f>
        <v/>
      </c>
      <c r="AK97" s="34">
        <f>IF(OR(Planning!$C97="",Planning!$M97=""),"",IF(AND(Planning!$H97&lt;=AK$7+4,Planning!$M97&gt;=AK$7),IF(Planning!$G97=0,"◆",IF(Planning!$O97="Terminé","T",IF(Planning!$O97="En retard","R",IF(Planning!$J97="Oui","C","P")))),""))</f>
        <v/>
      </c>
      <c r="AL97" s="34">
        <f>IF(OR(Planning!$C97="",Planning!$M97=""),"",IF(AND(Planning!$H97&lt;=AL$7+4,Planning!$M97&gt;=AL$7),IF(Planning!$G97=0,"◆",IF(Planning!$O97="Terminé","T",IF(Planning!$O97="En retard","R",IF(Planning!$J97="Oui","C","P")))),""))</f>
        <v/>
      </c>
      <c r="AM97" s="34">
        <f>IF(OR(Planning!$C97="",Planning!$M97=""),"",IF(AND(Planning!$H97&lt;=AM$7+4,Planning!$M97&gt;=AM$7),IF(Planning!$G97=0,"◆",IF(Planning!$O97="Terminé","T",IF(Planning!$O97="En retard","R",IF(Planning!$J97="Oui","C","P")))),""))</f>
        <v/>
      </c>
      <c r="AN97" s="34">
        <f>IF(OR(Planning!$C97="",Planning!$M97=""),"",IF(AND(Planning!$H97&lt;=AN$7+4,Planning!$M97&gt;=AN$7),IF(Planning!$G97=0,"◆",IF(Planning!$O97="Terminé","T",IF(Planning!$O97="En retard","R",IF(Planning!$J97="Oui","C","P")))),""))</f>
        <v/>
      </c>
      <c r="AO97" s="34">
        <f>IF(OR(Planning!$C97="",Planning!$M97=""),"",IF(AND(Planning!$H97&lt;=AO$7+4,Planning!$M97&gt;=AO$7),IF(Planning!$G97=0,"◆",IF(Planning!$O97="Terminé","T",IF(Planning!$O97="En retard","R",IF(Planning!$J97="Oui","C","P")))),""))</f>
        <v/>
      </c>
      <c r="AP97" s="34">
        <f>IF(OR(Planning!$C97="",Planning!$M97=""),"",IF(AND(Planning!$H97&lt;=AP$7+4,Planning!$M97&gt;=AP$7),IF(Planning!$G97=0,"◆",IF(Planning!$O97="Terminé","T",IF(Planning!$O97="En retard","R",IF(Planning!$J97="Oui","C","P")))),""))</f>
        <v/>
      </c>
      <c r="AQ97" s="34">
        <f>IF(OR(Planning!$C97="",Planning!$M97=""),"",IF(AND(Planning!$H97&lt;=AQ$7+4,Planning!$M97&gt;=AQ$7),IF(Planning!$G97=0,"◆",IF(Planning!$O97="Terminé","T",IF(Planning!$O97="En retard","R",IF(Planning!$J97="Oui","C","P")))),""))</f>
        <v/>
      </c>
    </row>
    <row r="98">
      <c r="A98" s="33">
        <f>IF(Planning!$C98="","",Planning!A98)</f>
        <v/>
      </c>
      <c r="B98" s="33">
        <f>IF(Planning!$C98="","",Planning!C98)</f>
        <v/>
      </c>
      <c r="C98" s="33">
        <f>IF(Planning!$C98="","",Planning!D98)</f>
        <v/>
      </c>
      <c r="D98" s="34">
        <f>IF(OR(Planning!$C98="",Planning!$M98=""),"",IF(AND(Planning!$H98&lt;=D$7+4,Planning!$M98&gt;=D$7),IF(Planning!$G98=0,"◆",IF(Planning!$O98="Terminé","T",IF(Planning!$O98="En retard","R",IF(Planning!$J98="Oui","C","P")))),""))</f>
        <v/>
      </c>
      <c r="E98" s="34">
        <f>IF(OR(Planning!$C98="",Planning!$M98=""),"",IF(AND(Planning!$H98&lt;=E$7+4,Planning!$M98&gt;=E$7),IF(Planning!$G98=0,"◆",IF(Planning!$O98="Terminé","T",IF(Planning!$O98="En retard","R",IF(Planning!$J98="Oui","C","P")))),""))</f>
        <v/>
      </c>
      <c r="F98" s="34">
        <f>IF(OR(Planning!$C98="",Planning!$M98=""),"",IF(AND(Planning!$H98&lt;=F$7+4,Planning!$M98&gt;=F$7),IF(Planning!$G98=0,"◆",IF(Planning!$O98="Terminé","T",IF(Planning!$O98="En retard","R",IF(Planning!$J98="Oui","C","P")))),""))</f>
        <v/>
      </c>
      <c r="G98" s="34">
        <f>IF(OR(Planning!$C98="",Planning!$M98=""),"",IF(AND(Planning!$H98&lt;=G$7+4,Planning!$M98&gt;=G$7),IF(Planning!$G98=0,"◆",IF(Planning!$O98="Terminé","T",IF(Planning!$O98="En retard","R",IF(Planning!$J98="Oui","C","P")))),""))</f>
        <v/>
      </c>
      <c r="H98" s="34">
        <f>IF(OR(Planning!$C98="",Planning!$M98=""),"",IF(AND(Planning!$H98&lt;=H$7+4,Planning!$M98&gt;=H$7),IF(Planning!$G98=0,"◆",IF(Planning!$O98="Terminé","T",IF(Planning!$O98="En retard","R",IF(Planning!$J98="Oui","C","P")))),""))</f>
        <v/>
      </c>
      <c r="I98" s="34">
        <f>IF(OR(Planning!$C98="",Planning!$M98=""),"",IF(AND(Planning!$H98&lt;=I$7+4,Planning!$M98&gt;=I$7),IF(Planning!$G98=0,"◆",IF(Planning!$O98="Terminé","T",IF(Planning!$O98="En retard","R",IF(Planning!$J98="Oui","C","P")))),""))</f>
        <v/>
      </c>
      <c r="J98" s="34">
        <f>IF(OR(Planning!$C98="",Planning!$M98=""),"",IF(AND(Planning!$H98&lt;=J$7+4,Planning!$M98&gt;=J$7),IF(Planning!$G98=0,"◆",IF(Planning!$O98="Terminé","T",IF(Planning!$O98="En retard","R",IF(Planning!$J98="Oui","C","P")))),""))</f>
        <v/>
      </c>
      <c r="K98" s="34">
        <f>IF(OR(Planning!$C98="",Planning!$M98=""),"",IF(AND(Planning!$H98&lt;=K$7+4,Planning!$M98&gt;=K$7),IF(Planning!$G98=0,"◆",IF(Planning!$O98="Terminé","T",IF(Planning!$O98="En retard","R",IF(Planning!$J98="Oui","C","P")))),""))</f>
        <v/>
      </c>
      <c r="L98" s="34">
        <f>IF(OR(Planning!$C98="",Planning!$M98=""),"",IF(AND(Planning!$H98&lt;=L$7+4,Planning!$M98&gt;=L$7),IF(Planning!$G98=0,"◆",IF(Planning!$O98="Terminé","T",IF(Planning!$O98="En retard","R",IF(Planning!$J98="Oui","C","P")))),""))</f>
        <v/>
      </c>
      <c r="M98" s="34">
        <f>IF(OR(Planning!$C98="",Planning!$M98=""),"",IF(AND(Planning!$H98&lt;=M$7+4,Planning!$M98&gt;=M$7),IF(Planning!$G98=0,"◆",IF(Planning!$O98="Terminé","T",IF(Planning!$O98="En retard","R",IF(Planning!$J98="Oui","C","P")))),""))</f>
        <v/>
      </c>
      <c r="N98" s="34">
        <f>IF(OR(Planning!$C98="",Planning!$M98=""),"",IF(AND(Planning!$H98&lt;=N$7+4,Planning!$M98&gt;=N$7),IF(Planning!$G98=0,"◆",IF(Planning!$O98="Terminé","T",IF(Planning!$O98="En retard","R",IF(Planning!$J98="Oui","C","P")))),""))</f>
        <v/>
      </c>
      <c r="O98" s="34">
        <f>IF(OR(Planning!$C98="",Planning!$M98=""),"",IF(AND(Planning!$H98&lt;=O$7+4,Planning!$M98&gt;=O$7),IF(Planning!$G98=0,"◆",IF(Planning!$O98="Terminé","T",IF(Planning!$O98="En retard","R",IF(Planning!$J98="Oui","C","P")))),""))</f>
        <v/>
      </c>
      <c r="P98" s="34">
        <f>IF(OR(Planning!$C98="",Planning!$M98=""),"",IF(AND(Planning!$H98&lt;=P$7+4,Planning!$M98&gt;=P$7),IF(Planning!$G98=0,"◆",IF(Planning!$O98="Terminé","T",IF(Planning!$O98="En retard","R",IF(Planning!$J98="Oui","C","P")))),""))</f>
        <v/>
      </c>
      <c r="Q98" s="34">
        <f>IF(OR(Planning!$C98="",Planning!$M98=""),"",IF(AND(Planning!$H98&lt;=Q$7+4,Planning!$M98&gt;=Q$7),IF(Planning!$G98=0,"◆",IF(Planning!$O98="Terminé","T",IF(Planning!$O98="En retard","R",IF(Planning!$J98="Oui","C","P")))),""))</f>
        <v/>
      </c>
      <c r="R98" s="34">
        <f>IF(OR(Planning!$C98="",Planning!$M98=""),"",IF(AND(Planning!$H98&lt;=R$7+4,Planning!$M98&gt;=R$7),IF(Planning!$G98=0,"◆",IF(Planning!$O98="Terminé","T",IF(Planning!$O98="En retard","R",IF(Planning!$J98="Oui","C","P")))),""))</f>
        <v/>
      </c>
      <c r="S98" s="34">
        <f>IF(OR(Planning!$C98="",Planning!$M98=""),"",IF(AND(Planning!$H98&lt;=S$7+4,Planning!$M98&gt;=S$7),IF(Planning!$G98=0,"◆",IF(Planning!$O98="Terminé","T",IF(Planning!$O98="En retard","R",IF(Planning!$J98="Oui","C","P")))),""))</f>
        <v/>
      </c>
      <c r="T98" s="34">
        <f>IF(OR(Planning!$C98="",Planning!$M98=""),"",IF(AND(Planning!$H98&lt;=T$7+4,Planning!$M98&gt;=T$7),IF(Planning!$G98=0,"◆",IF(Planning!$O98="Terminé","T",IF(Planning!$O98="En retard","R",IF(Planning!$J98="Oui","C","P")))),""))</f>
        <v/>
      </c>
      <c r="U98" s="34">
        <f>IF(OR(Planning!$C98="",Planning!$M98=""),"",IF(AND(Planning!$H98&lt;=U$7+4,Planning!$M98&gt;=U$7),IF(Planning!$G98=0,"◆",IF(Planning!$O98="Terminé","T",IF(Planning!$O98="En retard","R",IF(Planning!$J98="Oui","C","P")))),""))</f>
        <v/>
      </c>
      <c r="V98" s="34">
        <f>IF(OR(Planning!$C98="",Planning!$M98=""),"",IF(AND(Planning!$H98&lt;=V$7+4,Planning!$M98&gt;=V$7),IF(Planning!$G98=0,"◆",IF(Planning!$O98="Terminé","T",IF(Planning!$O98="En retard","R",IF(Planning!$J98="Oui","C","P")))),""))</f>
        <v/>
      </c>
      <c r="W98" s="34">
        <f>IF(OR(Planning!$C98="",Planning!$M98=""),"",IF(AND(Planning!$H98&lt;=W$7+4,Planning!$M98&gt;=W$7),IF(Planning!$G98=0,"◆",IF(Planning!$O98="Terminé","T",IF(Planning!$O98="En retard","R",IF(Planning!$J98="Oui","C","P")))),""))</f>
        <v/>
      </c>
      <c r="X98" s="34">
        <f>IF(OR(Planning!$C98="",Planning!$M98=""),"",IF(AND(Planning!$H98&lt;=X$7+4,Planning!$M98&gt;=X$7),IF(Planning!$G98=0,"◆",IF(Planning!$O98="Terminé","T",IF(Planning!$O98="En retard","R",IF(Planning!$J98="Oui","C","P")))),""))</f>
        <v/>
      </c>
      <c r="Y98" s="34">
        <f>IF(OR(Planning!$C98="",Planning!$M98=""),"",IF(AND(Planning!$H98&lt;=Y$7+4,Planning!$M98&gt;=Y$7),IF(Planning!$G98=0,"◆",IF(Planning!$O98="Terminé","T",IF(Planning!$O98="En retard","R",IF(Planning!$J98="Oui","C","P")))),""))</f>
        <v/>
      </c>
      <c r="Z98" s="34">
        <f>IF(OR(Planning!$C98="",Planning!$M98=""),"",IF(AND(Planning!$H98&lt;=Z$7+4,Planning!$M98&gt;=Z$7),IF(Planning!$G98=0,"◆",IF(Planning!$O98="Terminé","T",IF(Planning!$O98="En retard","R",IF(Planning!$J98="Oui","C","P")))),""))</f>
        <v/>
      </c>
      <c r="AA98" s="34">
        <f>IF(OR(Planning!$C98="",Planning!$M98=""),"",IF(AND(Planning!$H98&lt;=AA$7+4,Planning!$M98&gt;=AA$7),IF(Planning!$G98=0,"◆",IF(Planning!$O98="Terminé","T",IF(Planning!$O98="En retard","R",IF(Planning!$J98="Oui","C","P")))),""))</f>
        <v/>
      </c>
      <c r="AB98" s="34">
        <f>IF(OR(Planning!$C98="",Planning!$M98=""),"",IF(AND(Planning!$H98&lt;=AB$7+4,Planning!$M98&gt;=AB$7),IF(Planning!$G98=0,"◆",IF(Planning!$O98="Terminé","T",IF(Planning!$O98="En retard","R",IF(Planning!$J98="Oui","C","P")))),""))</f>
        <v/>
      </c>
      <c r="AC98" s="34">
        <f>IF(OR(Planning!$C98="",Planning!$M98=""),"",IF(AND(Planning!$H98&lt;=AC$7+4,Planning!$M98&gt;=AC$7),IF(Planning!$G98=0,"◆",IF(Planning!$O98="Terminé","T",IF(Planning!$O98="En retard","R",IF(Planning!$J98="Oui","C","P")))),""))</f>
        <v/>
      </c>
      <c r="AD98" s="34">
        <f>IF(OR(Planning!$C98="",Planning!$M98=""),"",IF(AND(Planning!$H98&lt;=AD$7+4,Planning!$M98&gt;=AD$7),IF(Planning!$G98=0,"◆",IF(Planning!$O98="Terminé","T",IF(Planning!$O98="En retard","R",IF(Planning!$J98="Oui","C","P")))),""))</f>
        <v/>
      </c>
      <c r="AE98" s="34">
        <f>IF(OR(Planning!$C98="",Planning!$M98=""),"",IF(AND(Planning!$H98&lt;=AE$7+4,Planning!$M98&gt;=AE$7),IF(Planning!$G98=0,"◆",IF(Planning!$O98="Terminé","T",IF(Planning!$O98="En retard","R",IF(Planning!$J98="Oui","C","P")))),""))</f>
        <v/>
      </c>
      <c r="AF98" s="34">
        <f>IF(OR(Planning!$C98="",Planning!$M98=""),"",IF(AND(Planning!$H98&lt;=AF$7+4,Planning!$M98&gt;=AF$7),IF(Planning!$G98=0,"◆",IF(Planning!$O98="Terminé","T",IF(Planning!$O98="En retard","R",IF(Planning!$J98="Oui","C","P")))),""))</f>
        <v/>
      </c>
      <c r="AG98" s="34">
        <f>IF(OR(Planning!$C98="",Planning!$M98=""),"",IF(AND(Planning!$H98&lt;=AG$7+4,Planning!$M98&gt;=AG$7),IF(Planning!$G98=0,"◆",IF(Planning!$O98="Terminé","T",IF(Planning!$O98="En retard","R",IF(Planning!$J98="Oui","C","P")))),""))</f>
        <v/>
      </c>
      <c r="AH98" s="34">
        <f>IF(OR(Planning!$C98="",Planning!$M98=""),"",IF(AND(Planning!$H98&lt;=AH$7+4,Planning!$M98&gt;=AH$7),IF(Planning!$G98=0,"◆",IF(Planning!$O98="Terminé","T",IF(Planning!$O98="En retard","R",IF(Planning!$J98="Oui","C","P")))),""))</f>
        <v/>
      </c>
      <c r="AI98" s="34">
        <f>IF(OR(Planning!$C98="",Planning!$M98=""),"",IF(AND(Planning!$H98&lt;=AI$7+4,Planning!$M98&gt;=AI$7),IF(Planning!$G98=0,"◆",IF(Planning!$O98="Terminé","T",IF(Planning!$O98="En retard","R",IF(Planning!$J98="Oui","C","P")))),""))</f>
        <v/>
      </c>
      <c r="AJ98" s="34">
        <f>IF(OR(Planning!$C98="",Planning!$M98=""),"",IF(AND(Planning!$H98&lt;=AJ$7+4,Planning!$M98&gt;=AJ$7),IF(Planning!$G98=0,"◆",IF(Planning!$O98="Terminé","T",IF(Planning!$O98="En retard","R",IF(Planning!$J98="Oui","C","P")))),""))</f>
        <v/>
      </c>
      <c r="AK98" s="34">
        <f>IF(OR(Planning!$C98="",Planning!$M98=""),"",IF(AND(Planning!$H98&lt;=AK$7+4,Planning!$M98&gt;=AK$7),IF(Planning!$G98=0,"◆",IF(Planning!$O98="Terminé","T",IF(Planning!$O98="En retard","R",IF(Planning!$J98="Oui","C","P")))),""))</f>
        <v/>
      </c>
      <c r="AL98" s="34">
        <f>IF(OR(Planning!$C98="",Planning!$M98=""),"",IF(AND(Planning!$H98&lt;=AL$7+4,Planning!$M98&gt;=AL$7),IF(Planning!$G98=0,"◆",IF(Planning!$O98="Terminé","T",IF(Planning!$O98="En retard","R",IF(Planning!$J98="Oui","C","P")))),""))</f>
        <v/>
      </c>
      <c r="AM98" s="34">
        <f>IF(OR(Planning!$C98="",Planning!$M98=""),"",IF(AND(Planning!$H98&lt;=AM$7+4,Planning!$M98&gt;=AM$7),IF(Planning!$G98=0,"◆",IF(Planning!$O98="Terminé","T",IF(Planning!$O98="En retard","R",IF(Planning!$J98="Oui","C","P")))),""))</f>
        <v/>
      </c>
      <c r="AN98" s="34">
        <f>IF(OR(Planning!$C98="",Planning!$M98=""),"",IF(AND(Planning!$H98&lt;=AN$7+4,Planning!$M98&gt;=AN$7),IF(Planning!$G98=0,"◆",IF(Planning!$O98="Terminé","T",IF(Planning!$O98="En retard","R",IF(Planning!$J98="Oui","C","P")))),""))</f>
        <v/>
      </c>
      <c r="AO98" s="34">
        <f>IF(OR(Planning!$C98="",Planning!$M98=""),"",IF(AND(Planning!$H98&lt;=AO$7+4,Planning!$M98&gt;=AO$7),IF(Planning!$G98=0,"◆",IF(Planning!$O98="Terminé","T",IF(Planning!$O98="En retard","R",IF(Planning!$J98="Oui","C","P")))),""))</f>
        <v/>
      </c>
      <c r="AP98" s="34">
        <f>IF(OR(Planning!$C98="",Planning!$M98=""),"",IF(AND(Planning!$H98&lt;=AP$7+4,Planning!$M98&gt;=AP$7),IF(Planning!$G98=0,"◆",IF(Planning!$O98="Terminé","T",IF(Planning!$O98="En retard","R",IF(Planning!$J98="Oui","C","P")))),""))</f>
        <v/>
      </c>
      <c r="AQ98" s="34">
        <f>IF(OR(Planning!$C98="",Planning!$M98=""),"",IF(AND(Planning!$H98&lt;=AQ$7+4,Planning!$M98&gt;=AQ$7),IF(Planning!$G98=0,"◆",IF(Planning!$O98="Terminé","T",IF(Planning!$O98="En retard","R",IF(Planning!$J98="Oui","C","P")))),""))</f>
        <v/>
      </c>
    </row>
    <row r="99">
      <c r="A99" s="33">
        <f>IF(Planning!$C99="","",Planning!A99)</f>
        <v/>
      </c>
      <c r="B99" s="33">
        <f>IF(Planning!$C99="","",Planning!C99)</f>
        <v/>
      </c>
      <c r="C99" s="33">
        <f>IF(Planning!$C99="","",Planning!D99)</f>
        <v/>
      </c>
      <c r="D99" s="34">
        <f>IF(OR(Planning!$C99="",Planning!$M99=""),"",IF(AND(Planning!$H99&lt;=D$7+4,Planning!$M99&gt;=D$7),IF(Planning!$G99=0,"◆",IF(Planning!$O99="Terminé","T",IF(Planning!$O99="En retard","R",IF(Planning!$J99="Oui","C","P")))),""))</f>
        <v/>
      </c>
      <c r="E99" s="34">
        <f>IF(OR(Planning!$C99="",Planning!$M99=""),"",IF(AND(Planning!$H99&lt;=E$7+4,Planning!$M99&gt;=E$7),IF(Planning!$G99=0,"◆",IF(Planning!$O99="Terminé","T",IF(Planning!$O99="En retard","R",IF(Planning!$J99="Oui","C","P")))),""))</f>
        <v/>
      </c>
      <c r="F99" s="34">
        <f>IF(OR(Planning!$C99="",Planning!$M99=""),"",IF(AND(Planning!$H99&lt;=F$7+4,Planning!$M99&gt;=F$7),IF(Planning!$G99=0,"◆",IF(Planning!$O99="Terminé","T",IF(Planning!$O99="En retard","R",IF(Planning!$J99="Oui","C","P")))),""))</f>
        <v/>
      </c>
      <c r="G99" s="34">
        <f>IF(OR(Planning!$C99="",Planning!$M99=""),"",IF(AND(Planning!$H99&lt;=G$7+4,Planning!$M99&gt;=G$7),IF(Planning!$G99=0,"◆",IF(Planning!$O99="Terminé","T",IF(Planning!$O99="En retard","R",IF(Planning!$J99="Oui","C","P")))),""))</f>
        <v/>
      </c>
      <c r="H99" s="34">
        <f>IF(OR(Planning!$C99="",Planning!$M99=""),"",IF(AND(Planning!$H99&lt;=H$7+4,Planning!$M99&gt;=H$7),IF(Planning!$G99=0,"◆",IF(Planning!$O99="Terminé","T",IF(Planning!$O99="En retard","R",IF(Planning!$J99="Oui","C","P")))),""))</f>
        <v/>
      </c>
      <c r="I99" s="34">
        <f>IF(OR(Planning!$C99="",Planning!$M99=""),"",IF(AND(Planning!$H99&lt;=I$7+4,Planning!$M99&gt;=I$7),IF(Planning!$G99=0,"◆",IF(Planning!$O99="Terminé","T",IF(Planning!$O99="En retard","R",IF(Planning!$J99="Oui","C","P")))),""))</f>
        <v/>
      </c>
      <c r="J99" s="34">
        <f>IF(OR(Planning!$C99="",Planning!$M99=""),"",IF(AND(Planning!$H99&lt;=J$7+4,Planning!$M99&gt;=J$7),IF(Planning!$G99=0,"◆",IF(Planning!$O99="Terminé","T",IF(Planning!$O99="En retard","R",IF(Planning!$J99="Oui","C","P")))),""))</f>
        <v/>
      </c>
      <c r="K99" s="34">
        <f>IF(OR(Planning!$C99="",Planning!$M99=""),"",IF(AND(Planning!$H99&lt;=K$7+4,Planning!$M99&gt;=K$7),IF(Planning!$G99=0,"◆",IF(Planning!$O99="Terminé","T",IF(Planning!$O99="En retard","R",IF(Planning!$J99="Oui","C","P")))),""))</f>
        <v/>
      </c>
      <c r="L99" s="34">
        <f>IF(OR(Planning!$C99="",Planning!$M99=""),"",IF(AND(Planning!$H99&lt;=L$7+4,Planning!$M99&gt;=L$7),IF(Planning!$G99=0,"◆",IF(Planning!$O99="Terminé","T",IF(Planning!$O99="En retard","R",IF(Planning!$J99="Oui","C","P")))),""))</f>
        <v/>
      </c>
      <c r="M99" s="34">
        <f>IF(OR(Planning!$C99="",Planning!$M99=""),"",IF(AND(Planning!$H99&lt;=M$7+4,Planning!$M99&gt;=M$7),IF(Planning!$G99=0,"◆",IF(Planning!$O99="Terminé","T",IF(Planning!$O99="En retard","R",IF(Planning!$J99="Oui","C","P")))),""))</f>
        <v/>
      </c>
      <c r="N99" s="34">
        <f>IF(OR(Planning!$C99="",Planning!$M99=""),"",IF(AND(Planning!$H99&lt;=N$7+4,Planning!$M99&gt;=N$7),IF(Planning!$G99=0,"◆",IF(Planning!$O99="Terminé","T",IF(Planning!$O99="En retard","R",IF(Planning!$J99="Oui","C","P")))),""))</f>
        <v/>
      </c>
      <c r="O99" s="34">
        <f>IF(OR(Planning!$C99="",Planning!$M99=""),"",IF(AND(Planning!$H99&lt;=O$7+4,Planning!$M99&gt;=O$7),IF(Planning!$G99=0,"◆",IF(Planning!$O99="Terminé","T",IF(Planning!$O99="En retard","R",IF(Planning!$J99="Oui","C","P")))),""))</f>
        <v/>
      </c>
      <c r="P99" s="34">
        <f>IF(OR(Planning!$C99="",Planning!$M99=""),"",IF(AND(Planning!$H99&lt;=P$7+4,Planning!$M99&gt;=P$7),IF(Planning!$G99=0,"◆",IF(Planning!$O99="Terminé","T",IF(Planning!$O99="En retard","R",IF(Planning!$J99="Oui","C","P")))),""))</f>
        <v/>
      </c>
      <c r="Q99" s="34">
        <f>IF(OR(Planning!$C99="",Planning!$M99=""),"",IF(AND(Planning!$H99&lt;=Q$7+4,Planning!$M99&gt;=Q$7),IF(Planning!$G99=0,"◆",IF(Planning!$O99="Terminé","T",IF(Planning!$O99="En retard","R",IF(Planning!$J99="Oui","C","P")))),""))</f>
        <v/>
      </c>
      <c r="R99" s="34">
        <f>IF(OR(Planning!$C99="",Planning!$M99=""),"",IF(AND(Planning!$H99&lt;=R$7+4,Planning!$M99&gt;=R$7),IF(Planning!$G99=0,"◆",IF(Planning!$O99="Terminé","T",IF(Planning!$O99="En retard","R",IF(Planning!$J99="Oui","C","P")))),""))</f>
        <v/>
      </c>
      <c r="S99" s="34">
        <f>IF(OR(Planning!$C99="",Planning!$M99=""),"",IF(AND(Planning!$H99&lt;=S$7+4,Planning!$M99&gt;=S$7),IF(Planning!$G99=0,"◆",IF(Planning!$O99="Terminé","T",IF(Planning!$O99="En retard","R",IF(Planning!$J99="Oui","C","P")))),""))</f>
        <v/>
      </c>
      <c r="T99" s="34">
        <f>IF(OR(Planning!$C99="",Planning!$M99=""),"",IF(AND(Planning!$H99&lt;=T$7+4,Planning!$M99&gt;=T$7),IF(Planning!$G99=0,"◆",IF(Planning!$O99="Terminé","T",IF(Planning!$O99="En retard","R",IF(Planning!$J99="Oui","C","P")))),""))</f>
        <v/>
      </c>
      <c r="U99" s="34">
        <f>IF(OR(Planning!$C99="",Planning!$M99=""),"",IF(AND(Planning!$H99&lt;=U$7+4,Planning!$M99&gt;=U$7),IF(Planning!$G99=0,"◆",IF(Planning!$O99="Terminé","T",IF(Planning!$O99="En retard","R",IF(Planning!$J99="Oui","C","P")))),""))</f>
        <v/>
      </c>
      <c r="V99" s="34">
        <f>IF(OR(Planning!$C99="",Planning!$M99=""),"",IF(AND(Planning!$H99&lt;=V$7+4,Planning!$M99&gt;=V$7),IF(Planning!$G99=0,"◆",IF(Planning!$O99="Terminé","T",IF(Planning!$O99="En retard","R",IF(Planning!$J99="Oui","C","P")))),""))</f>
        <v/>
      </c>
      <c r="W99" s="34">
        <f>IF(OR(Planning!$C99="",Planning!$M99=""),"",IF(AND(Planning!$H99&lt;=W$7+4,Planning!$M99&gt;=W$7),IF(Planning!$G99=0,"◆",IF(Planning!$O99="Terminé","T",IF(Planning!$O99="En retard","R",IF(Planning!$J99="Oui","C","P")))),""))</f>
        <v/>
      </c>
      <c r="X99" s="34">
        <f>IF(OR(Planning!$C99="",Planning!$M99=""),"",IF(AND(Planning!$H99&lt;=X$7+4,Planning!$M99&gt;=X$7),IF(Planning!$G99=0,"◆",IF(Planning!$O99="Terminé","T",IF(Planning!$O99="En retard","R",IF(Planning!$J99="Oui","C","P")))),""))</f>
        <v/>
      </c>
      <c r="Y99" s="34">
        <f>IF(OR(Planning!$C99="",Planning!$M99=""),"",IF(AND(Planning!$H99&lt;=Y$7+4,Planning!$M99&gt;=Y$7),IF(Planning!$G99=0,"◆",IF(Planning!$O99="Terminé","T",IF(Planning!$O99="En retard","R",IF(Planning!$J99="Oui","C","P")))),""))</f>
        <v/>
      </c>
      <c r="Z99" s="34">
        <f>IF(OR(Planning!$C99="",Planning!$M99=""),"",IF(AND(Planning!$H99&lt;=Z$7+4,Planning!$M99&gt;=Z$7),IF(Planning!$G99=0,"◆",IF(Planning!$O99="Terminé","T",IF(Planning!$O99="En retard","R",IF(Planning!$J99="Oui","C","P")))),""))</f>
        <v/>
      </c>
      <c r="AA99" s="34">
        <f>IF(OR(Planning!$C99="",Planning!$M99=""),"",IF(AND(Planning!$H99&lt;=AA$7+4,Planning!$M99&gt;=AA$7),IF(Planning!$G99=0,"◆",IF(Planning!$O99="Terminé","T",IF(Planning!$O99="En retard","R",IF(Planning!$J99="Oui","C","P")))),""))</f>
        <v/>
      </c>
      <c r="AB99" s="34">
        <f>IF(OR(Planning!$C99="",Planning!$M99=""),"",IF(AND(Planning!$H99&lt;=AB$7+4,Planning!$M99&gt;=AB$7),IF(Planning!$G99=0,"◆",IF(Planning!$O99="Terminé","T",IF(Planning!$O99="En retard","R",IF(Planning!$J99="Oui","C","P")))),""))</f>
        <v/>
      </c>
      <c r="AC99" s="34">
        <f>IF(OR(Planning!$C99="",Planning!$M99=""),"",IF(AND(Planning!$H99&lt;=AC$7+4,Planning!$M99&gt;=AC$7),IF(Planning!$G99=0,"◆",IF(Planning!$O99="Terminé","T",IF(Planning!$O99="En retard","R",IF(Planning!$J99="Oui","C","P")))),""))</f>
        <v/>
      </c>
      <c r="AD99" s="34">
        <f>IF(OR(Planning!$C99="",Planning!$M99=""),"",IF(AND(Planning!$H99&lt;=AD$7+4,Planning!$M99&gt;=AD$7),IF(Planning!$G99=0,"◆",IF(Planning!$O99="Terminé","T",IF(Planning!$O99="En retard","R",IF(Planning!$J99="Oui","C","P")))),""))</f>
        <v/>
      </c>
      <c r="AE99" s="34">
        <f>IF(OR(Planning!$C99="",Planning!$M99=""),"",IF(AND(Planning!$H99&lt;=AE$7+4,Planning!$M99&gt;=AE$7),IF(Planning!$G99=0,"◆",IF(Planning!$O99="Terminé","T",IF(Planning!$O99="En retard","R",IF(Planning!$J99="Oui","C","P")))),""))</f>
        <v/>
      </c>
      <c r="AF99" s="34">
        <f>IF(OR(Planning!$C99="",Planning!$M99=""),"",IF(AND(Planning!$H99&lt;=AF$7+4,Planning!$M99&gt;=AF$7),IF(Planning!$G99=0,"◆",IF(Planning!$O99="Terminé","T",IF(Planning!$O99="En retard","R",IF(Planning!$J99="Oui","C","P")))),""))</f>
        <v/>
      </c>
      <c r="AG99" s="34">
        <f>IF(OR(Planning!$C99="",Planning!$M99=""),"",IF(AND(Planning!$H99&lt;=AG$7+4,Planning!$M99&gt;=AG$7),IF(Planning!$G99=0,"◆",IF(Planning!$O99="Terminé","T",IF(Planning!$O99="En retard","R",IF(Planning!$J99="Oui","C","P")))),""))</f>
        <v/>
      </c>
      <c r="AH99" s="34">
        <f>IF(OR(Planning!$C99="",Planning!$M99=""),"",IF(AND(Planning!$H99&lt;=AH$7+4,Planning!$M99&gt;=AH$7),IF(Planning!$G99=0,"◆",IF(Planning!$O99="Terminé","T",IF(Planning!$O99="En retard","R",IF(Planning!$J99="Oui","C","P")))),""))</f>
        <v/>
      </c>
      <c r="AI99" s="34">
        <f>IF(OR(Planning!$C99="",Planning!$M99=""),"",IF(AND(Planning!$H99&lt;=AI$7+4,Planning!$M99&gt;=AI$7),IF(Planning!$G99=0,"◆",IF(Planning!$O99="Terminé","T",IF(Planning!$O99="En retard","R",IF(Planning!$J99="Oui","C","P")))),""))</f>
        <v/>
      </c>
      <c r="AJ99" s="34">
        <f>IF(OR(Planning!$C99="",Planning!$M99=""),"",IF(AND(Planning!$H99&lt;=AJ$7+4,Planning!$M99&gt;=AJ$7),IF(Planning!$G99=0,"◆",IF(Planning!$O99="Terminé","T",IF(Planning!$O99="En retard","R",IF(Planning!$J99="Oui","C","P")))),""))</f>
        <v/>
      </c>
      <c r="AK99" s="34">
        <f>IF(OR(Planning!$C99="",Planning!$M99=""),"",IF(AND(Planning!$H99&lt;=AK$7+4,Planning!$M99&gt;=AK$7),IF(Planning!$G99=0,"◆",IF(Planning!$O99="Terminé","T",IF(Planning!$O99="En retard","R",IF(Planning!$J99="Oui","C","P")))),""))</f>
        <v/>
      </c>
      <c r="AL99" s="34">
        <f>IF(OR(Planning!$C99="",Planning!$M99=""),"",IF(AND(Planning!$H99&lt;=AL$7+4,Planning!$M99&gt;=AL$7),IF(Planning!$G99=0,"◆",IF(Planning!$O99="Terminé","T",IF(Planning!$O99="En retard","R",IF(Planning!$J99="Oui","C","P")))),""))</f>
        <v/>
      </c>
      <c r="AM99" s="34">
        <f>IF(OR(Planning!$C99="",Planning!$M99=""),"",IF(AND(Planning!$H99&lt;=AM$7+4,Planning!$M99&gt;=AM$7),IF(Planning!$G99=0,"◆",IF(Planning!$O99="Terminé","T",IF(Planning!$O99="En retard","R",IF(Planning!$J99="Oui","C","P")))),""))</f>
        <v/>
      </c>
      <c r="AN99" s="34">
        <f>IF(OR(Planning!$C99="",Planning!$M99=""),"",IF(AND(Planning!$H99&lt;=AN$7+4,Planning!$M99&gt;=AN$7),IF(Planning!$G99=0,"◆",IF(Planning!$O99="Terminé","T",IF(Planning!$O99="En retard","R",IF(Planning!$J99="Oui","C","P")))),""))</f>
        <v/>
      </c>
      <c r="AO99" s="34">
        <f>IF(OR(Planning!$C99="",Planning!$M99=""),"",IF(AND(Planning!$H99&lt;=AO$7+4,Planning!$M99&gt;=AO$7),IF(Planning!$G99=0,"◆",IF(Planning!$O99="Terminé","T",IF(Planning!$O99="En retard","R",IF(Planning!$J99="Oui","C","P")))),""))</f>
        <v/>
      </c>
      <c r="AP99" s="34">
        <f>IF(OR(Planning!$C99="",Planning!$M99=""),"",IF(AND(Planning!$H99&lt;=AP$7+4,Planning!$M99&gt;=AP$7),IF(Planning!$G99=0,"◆",IF(Planning!$O99="Terminé","T",IF(Planning!$O99="En retard","R",IF(Planning!$J99="Oui","C","P")))),""))</f>
        <v/>
      </c>
      <c r="AQ99" s="34">
        <f>IF(OR(Planning!$C99="",Planning!$M99=""),"",IF(AND(Planning!$H99&lt;=AQ$7+4,Planning!$M99&gt;=AQ$7),IF(Planning!$G99=0,"◆",IF(Planning!$O99="Terminé","T",IF(Planning!$O99="En retard","R",IF(Planning!$J99="Oui","C","P")))),""))</f>
        <v/>
      </c>
    </row>
    <row r="100">
      <c r="A100" s="33">
        <f>IF(Planning!$C100="","",Planning!A100)</f>
        <v/>
      </c>
      <c r="B100" s="33">
        <f>IF(Planning!$C100="","",Planning!C100)</f>
        <v/>
      </c>
      <c r="C100" s="33">
        <f>IF(Planning!$C100="","",Planning!D100)</f>
        <v/>
      </c>
      <c r="D100" s="34">
        <f>IF(OR(Planning!$C100="",Planning!$M100=""),"",IF(AND(Planning!$H100&lt;=D$7+4,Planning!$M100&gt;=D$7),IF(Planning!$G100=0,"◆",IF(Planning!$O100="Terminé","T",IF(Planning!$O100="En retard","R",IF(Planning!$J100="Oui","C","P")))),""))</f>
        <v/>
      </c>
      <c r="E100" s="34">
        <f>IF(OR(Planning!$C100="",Planning!$M100=""),"",IF(AND(Planning!$H100&lt;=E$7+4,Planning!$M100&gt;=E$7),IF(Planning!$G100=0,"◆",IF(Planning!$O100="Terminé","T",IF(Planning!$O100="En retard","R",IF(Planning!$J100="Oui","C","P")))),""))</f>
        <v/>
      </c>
      <c r="F100" s="34">
        <f>IF(OR(Planning!$C100="",Planning!$M100=""),"",IF(AND(Planning!$H100&lt;=F$7+4,Planning!$M100&gt;=F$7),IF(Planning!$G100=0,"◆",IF(Planning!$O100="Terminé","T",IF(Planning!$O100="En retard","R",IF(Planning!$J100="Oui","C","P")))),""))</f>
        <v/>
      </c>
      <c r="G100" s="34">
        <f>IF(OR(Planning!$C100="",Planning!$M100=""),"",IF(AND(Planning!$H100&lt;=G$7+4,Planning!$M100&gt;=G$7),IF(Planning!$G100=0,"◆",IF(Planning!$O100="Terminé","T",IF(Planning!$O100="En retard","R",IF(Planning!$J100="Oui","C","P")))),""))</f>
        <v/>
      </c>
      <c r="H100" s="34">
        <f>IF(OR(Planning!$C100="",Planning!$M100=""),"",IF(AND(Planning!$H100&lt;=H$7+4,Planning!$M100&gt;=H$7),IF(Planning!$G100=0,"◆",IF(Planning!$O100="Terminé","T",IF(Planning!$O100="En retard","R",IF(Planning!$J100="Oui","C","P")))),""))</f>
        <v/>
      </c>
      <c r="I100" s="34">
        <f>IF(OR(Planning!$C100="",Planning!$M100=""),"",IF(AND(Planning!$H100&lt;=I$7+4,Planning!$M100&gt;=I$7),IF(Planning!$G100=0,"◆",IF(Planning!$O100="Terminé","T",IF(Planning!$O100="En retard","R",IF(Planning!$J100="Oui","C","P")))),""))</f>
        <v/>
      </c>
      <c r="J100" s="34">
        <f>IF(OR(Planning!$C100="",Planning!$M100=""),"",IF(AND(Planning!$H100&lt;=J$7+4,Planning!$M100&gt;=J$7),IF(Planning!$G100=0,"◆",IF(Planning!$O100="Terminé","T",IF(Planning!$O100="En retard","R",IF(Planning!$J100="Oui","C","P")))),""))</f>
        <v/>
      </c>
      <c r="K100" s="34">
        <f>IF(OR(Planning!$C100="",Planning!$M100=""),"",IF(AND(Planning!$H100&lt;=K$7+4,Planning!$M100&gt;=K$7),IF(Planning!$G100=0,"◆",IF(Planning!$O100="Terminé","T",IF(Planning!$O100="En retard","R",IF(Planning!$J100="Oui","C","P")))),""))</f>
        <v/>
      </c>
      <c r="L100" s="34">
        <f>IF(OR(Planning!$C100="",Planning!$M100=""),"",IF(AND(Planning!$H100&lt;=L$7+4,Planning!$M100&gt;=L$7),IF(Planning!$G100=0,"◆",IF(Planning!$O100="Terminé","T",IF(Planning!$O100="En retard","R",IF(Planning!$J100="Oui","C","P")))),""))</f>
        <v/>
      </c>
      <c r="M100" s="34">
        <f>IF(OR(Planning!$C100="",Planning!$M100=""),"",IF(AND(Planning!$H100&lt;=M$7+4,Planning!$M100&gt;=M$7),IF(Planning!$G100=0,"◆",IF(Planning!$O100="Terminé","T",IF(Planning!$O100="En retard","R",IF(Planning!$J100="Oui","C","P")))),""))</f>
        <v/>
      </c>
      <c r="N100" s="34">
        <f>IF(OR(Planning!$C100="",Planning!$M100=""),"",IF(AND(Planning!$H100&lt;=N$7+4,Planning!$M100&gt;=N$7),IF(Planning!$G100=0,"◆",IF(Planning!$O100="Terminé","T",IF(Planning!$O100="En retard","R",IF(Planning!$J100="Oui","C","P")))),""))</f>
        <v/>
      </c>
      <c r="O100" s="34">
        <f>IF(OR(Planning!$C100="",Planning!$M100=""),"",IF(AND(Planning!$H100&lt;=O$7+4,Planning!$M100&gt;=O$7),IF(Planning!$G100=0,"◆",IF(Planning!$O100="Terminé","T",IF(Planning!$O100="En retard","R",IF(Planning!$J100="Oui","C","P")))),""))</f>
        <v/>
      </c>
      <c r="P100" s="34">
        <f>IF(OR(Planning!$C100="",Planning!$M100=""),"",IF(AND(Planning!$H100&lt;=P$7+4,Planning!$M100&gt;=P$7),IF(Planning!$G100=0,"◆",IF(Planning!$O100="Terminé","T",IF(Planning!$O100="En retard","R",IF(Planning!$J100="Oui","C","P")))),""))</f>
        <v/>
      </c>
      <c r="Q100" s="34">
        <f>IF(OR(Planning!$C100="",Planning!$M100=""),"",IF(AND(Planning!$H100&lt;=Q$7+4,Planning!$M100&gt;=Q$7),IF(Planning!$G100=0,"◆",IF(Planning!$O100="Terminé","T",IF(Planning!$O100="En retard","R",IF(Planning!$J100="Oui","C","P")))),""))</f>
        <v/>
      </c>
      <c r="R100" s="34">
        <f>IF(OR(Planning!$C100="",Planning!$M100=""),"",IF(AND(Planning!$H100&lt;=R$7+4,Planning!$M100&gt;=R$7),IF(Planning!$G100=0,"◆",IF(Planning!$O100="Terminé","T",IF(Planning!$O100="En retard","R",IF(Planning!$J100="Oui","C","P")))),""))</f>
        <v/>
      </c>
      <c r="S100" s="34">
        <f>IF(OR(Planning!$C100="",Planning!$M100=""),"",IF(AND(Planning!$H100&lt;=S$7+4,Planning!$M100&gt;=S$7),IF(Planning!$G100=0,"◆",IF(Planning!$O100="Terminé","T",IF(Planning!$O100="En retard","R",IF(Planning!$J100="Oui","C","P")))),""))</f>
        <v/>
      </c>
      <c r="T100" s="34">
        <f>IF(OR(Planning!$C100="",Planning!$M100=""),"",IF(AND(Planning!$H100&lt;=T$7+4,Planning!$M100&gt;=T$7),IF(Planning!$G100=0,"◆",IF(Planning!$O100="Terminé","T",IF(Planning!$O100="En retard","R",IF(Planning!$J100="Oui","C","P")))),""))</f>
        <v/>
      </c>
      <c r="U100" s="34">
        <f>IF(OR(Planning!$C100="",Planning!$M100=""),"",IF(AND(Planning!$H100&lt;=U$7+4,Planning!$M100&gt;=U$7),IF(Planning!$G100=0,"◆",IF(Planning!$O100="Terminé","T",IF(Planning!$O100="En retard","R",IF(Planning!$J100="Oui","C","P")))),""))</f>
        <v/>
      </c>
      <c r="V100" s="34">
        <f>IF(OR(Planning!$C100="",Planning!$M100=""),"",IF(AND(Planning!$H100&lt;=V$7+4,Planning!$M100&gt;=V$7),IF(Planning!$G100=0,"◆",IF(Planning!$O100="Terminé","T",IF(Planning!$O100="En retard","R",IF(Planning!$J100="Oui","C","P")))),""))</f>
        <v/>
      </c>
      <c r="W100" s="34">
        <f>IF(OR(Planning!$C100="",Planning!$M100=""),"",IF(AND(Planning!$H100&lt;=W$7+4,Planning!$M100&gt;=W$7),IF(Planning!$G100=0,"◆",IF(Planning!$O100="Terminé","T",IF(Planning!$O100="En retard","R",IF(Planning!$J100="Oui","C","P")))),""))</f>
        <v/>
      </c>
      <c r="X100" s="34">
        <f>IF(OR(Planning!$C100="",Planning!$M100=""),"",IF(AND(Planning!$H100&lt;=X$7+4,Planning!$M100&gt;=X$7),IF(Planning!$G100=0,"◆",IF(Planning!$O100="Terminé","T",IF(Planning!$O100="En retard","R",IF(Planning!$J100="Oui","C","P")))),""))</f>
        <v/>
      </c>
      <c r="Y100" s="34">
        <f>IF(OR(Planning!$C100="",Planning!$M100=""),"",IF(AND(Planning!$H100&lt;=Y$7+4,Planning!$M100&gt;=Y$7),IF(Planning!$G100=0,"◆",IF(Planning!$O100="Terminé","T",IF(Planning!$O100="En retard","R",IF(Planning!$J100="Oui","C","P")))),""))</f>
        <v/>
      </c>
      <c r="Z100" s="34">
        <f>IF(OR(Planning!$C100="",Planning!$M100=""),"",IF(AND(Planning!$H100&lt;=Z$7+4,Planning!$M100&gt;=Z$7),IF(Planning!$G100=0,"◆",IF(Planning!$O100="Terminé","T",IF(Planning!$O100="En retard","R",IF(Planning!$J100="Oui","C","P")))),""))</f>
        <v/>
      </c>
      <c r="AA100" s="34">
        <f>IF(OR(Planning!$C100="",Planning!$M100=""),"",IF(AND(Planning!$H100&lt;=AA$7+4,Planning!$M100&gt;=AA$7),IF(Planning!$G100=0,"◆",IF(Planning!$O100="Terminé","T",IF(Planning!$O100="En retard","R",IF(Planning!$J100="Oui","C","P")))),""))</f>
        <v/>
      </c>
      <c r="AB100" s="34">
        <f>IF(OR(Planning!$C100="",Planning!$M100=""),"",IF(AND(Planning!$H100&lt;=AB$7+4,Planning!$M100&gt;=AB$7),IF(Planning!$G100=0,"◆",IF(Planning!$O100="Terminé","T",IF(Planning!$O100="En retard","R",IF(Planning!$J100="Oui","C","P")))),""))</f>
        <v/>
      </c>
      <c r="AC100" s="34">
        <f>IF(OR(Planning!$C100="",Planning!$M100=""),"",IF(AND(Planning!$H100&lt;=AC$7+4,Planning!$M100&gt;=AC$7),IF(Planning!$G100=0,"◆",IF(Planning!$O100="Terminé","T",IF(Planning!$O100="En retard","R",IF(Planning!$J100="Oui","C","P")))),""))</f>
        <v/>
      </c>
      <c r="AD100" s="34">
        <f>IF(OR(Planning!$C100="",Planning!$M100=""),"",IF(AND(Planning!$H100&lt;=AD$7+4,Planning!$M100&gt;=AD$7),IF(Planning!$G100=0,"◆",IF(Planning!$O100="Terminé","T",IF(Planning!$O100="En retard","R",IF(Planning!$J100="Oui","C","P")))),""))</f>
        <v/>
      </c>
      <c r="AE100" s="34">
        <f>IF(OR(Planning!$C100="",Planning!$M100=""),"",IF(AND(Planning!$H100&lt;=AE$7+4,Planning!$M100&gt;=AE$7),IF(Planning!$G100=0,"◆",IF(Planning!$O100="Terminé","T",IF(Planning!$O100="En retard","R",IF(Planning!$J100="Oui","C","P")))),""))</f>
        <v/>
      </c>
      <c r="AF100" s="34">
        <f>IF(OR(Planning!$C100="",Planning!$M100=""),"",IF(AND(Planning!$H100&lt;=AF$7+4,Planning!$M100&gt;=AF$7),IF(Planning!$G100=0,"◆",IF(Planning!$O100="Terminé","T",IF(Planning!$O100="En retard","R",IF(Planning!$J100="Oui","C","P")))),""))</f>
        <v/>
      </c>
      <c r="AG100" s="34">
        <f>IF(OR(Planning!$C100="",Planning!$M100=""),"",IF(AND(Planning!$H100&lt;=AG$7+4,Planning!$M100&gt;=AG$7),IF(Planning!$G100=0,"◆",IF(Planning!$O100="Terminé","T",IF(Planning!$O100="En retard","R",IF(Planning!$J100="Oui","C","P")))),""))</f>
        <v/>
      </c>
      <c r="AH100" s="34">
        <f>IF(OR(Planning!$C100="",Planning!$M100=""),"",IF(AND(Planning!$H100&lt;=AH$7+4,Planning!$M100&gt;=AH$7),IF(Planning!$G100=0,"◆",IF(Planning!$O100="Terminé","T",IF(Planning!$O100="En retard","R",IF(Planning!$J100="Oui","C","P")))),""))</f>
        <v/>
      </c>
      <c r="AI100" s="34">
        <f>IF(OR(Planning!$C100="",Planning!$M100=""),"",IF(AND(Planning!$H100&lt;=AI$7+4,Planning!$M100&gt;=AI$7),IF(Planning!$G100=0,"◆",IF(Planning!$O100="Terminé","T",IF(Planning!$O100="En retard","R",IF(Planning!$J100="Oui","C","P")))),""))</f>
        <v/>
      </c>
      <c r="AJ100" s="34">
        <f>IF(OR(Planning!$C100="",Planning!$M100=""),"",IF(AND(Planning!$H100&lt;=AJ$7+4,Planning!$M100&gt;=AJ$7),IF(Planning!$G100=0,"◆",IF(Planning!$O100="Terminé","T",IF(Planning!$O100="En retard","R",IF(Planning!$J100="Oui","C","P")))),""))</f>
        <v/>
      </c>
      <c r="AK100" s="34">
        <f>IF(OR(Planning!$C100="",Planning!$M100=""),"",IF(AND(Planning!$H100&lt;=AK$7+4,Planning!$M100&gt;=AK$7),IF(Planning!$G100=0,"◆",IF(Planning!$O100="Terminé","T",IF(Planning!$O100="En retard","R",IF(Planning!$J100="Oui","C","P")))),""))</f>
        <v/>
      </c>
      <c r="AL100" s="34">
        <f>IF(OR(Planning!$C100="",Planning!$M100=""),"",IF(AND(Planning!$H100&lt;=AL$7+4,Planning!$M100&gt;=AL$7),IF(Planning!$G100=0,"◆",IF(Planning!$O100="Terminé","T",IF(Planning!$O100="En retard","R",IF(Planning!$J100="Oui","C","P")))),""))</f>
        <v/>
      </c>
      <c r="AM100" s="34">
        <f>IF(OR(Planning!$C100="",Planning!$M100=""),"",IF(AND(Planning!$H100&lt;=AM$7+4,Planning!$M100&gt;=AM$7),IF(Planning!$G100=0,"◆",IF(Planning!$O100="Terminé","T",IF(Planning!$O100="En retard","R",IF(Planning!$J100="Oui","C","P")))),""))</f>
        <v/>
      </c>
      <c r="AN100" s="34">
        <f>IF(OR(Planning!$C100="",Planning!$M100=""),"",IF(AND(Planning!$H100&lt;=AN$7+4,Planning!$M100&gt;=AN$7),IF(Planning!$G100=0,"◆",IF(Planning!$O100="Terminé","T",IF(Planning!$O100="En retard","R",IF(Planning!$J100="Oui","C","P")))),""))</f>
        <v/>
      </c>
      <c r="AO100" s="34">
        <f>IF(OR(Planning!$C100="",Planning!$M100=""),"",IF(AND(Planning!$H100&lt;=AO$7+4,Planning!$M100&gt;=AO$7),IF(Planning!$G100=0,"◆",IF(Planning!$O100="Terminé","T",IF(Planning!$O100="En retard","R",IF(Planning!$J100="Oui","C","P")))),""))</f>
        <v/>
      </c>
      <c r="AP100" s="34">
        <f>IF(OR(Planning!$C100="",Planning!$M100=""),"",IF(AND(Planning!$H100&lt;=AP$7+4,Planning!$M100&gt;=AP$7),IF(Planning!$G100=0,"◆",IF(Planning!$O100="Terminé","T",IF(Planning!$O100="En retard","R",IF(Planning!$J100="Oui","C","P")))),""))</f>
        <v/>
      </c>
      <c r="AQ100" s="34">
        <f>IF(OR(Planning!$C100="",Planning!$M100=""),"",IF(AND(Planning!$H100&lt;=AQ$7+4,Planning!$M100&gt;=AQ$7),IF(Planning!$G100=0,"◆",IF(Planning!$O100="Terminé","T",IF(Planning!$O100="En retard","R",IF(Planning!$J100="Oui","C","P")))),""))</f>
        <v/>
      </c>
    </row>
    <row r="101">
      <c r="A101" s="33">
        <f>IF(Planning!$C101="","",Planning!A101)</f>
        <v/>
      </c>
      <c r="B101" s="33">
        <f>IF(Planning!$C101="","",Planning!C101)</f>
        <v/>
      </c>
      <c r="C101" s="33">
        <f>IF(Planning!$C101="","",Planning!D101)</f>
        <v/>
      </c>
      <c r="D101" s="34">
        <f>IF(OR(Planning!$C101="",Planning!$M101=""),"",IF(AND(Planning!$H101&lt;=D$7+4,Planning!$M101&gt;=D$7),IF(Planning!$G101=0,"◆",IF(Planning!$O101="Terminé","T",IF(Planning!$O101="En retard","R",IF(Planning!$J101="Oui","C","P")))),""))</f>
        <v/>
      </c>
      <c r="E101" s="34">
        <f>IF(OR(Planning!$C101="",Planning!$M101=""),"",IF(AND(Planning!$H101&lt;=E$7+4,Planning!$M101&gt;=E$7),IF(Planning!$G101=0,"◆",IF(Planning!$O101="Terminé","T",IF(Planning!$O101="En retard","R",IF(Planning!$J101="Oui","C","P")))),""))</f>
        <v/>
      </c>
      <c r="F101" s="34">
        <f>IF(OR(Planning!$C101="",Planning!$M101=""),"",IF(AND(Planning!$H101&lt;=F$7+4,Planning!$M101&gt;=F$7),IF(Planning!$G101=0,"◆",IF(Planning!$O101="Terminé","T",IF(Planning!$O101="En retard","R",IF(Planning!$J101="Oui","C","P")))),""))</f>
        <v/>
      </c>
      <c r="G101" s="34">
        <f>IF(OR(Planning!$C101="",Planning!$M101=""),"",IF(AND(Planning!$H101&lt;=G$7+4,Planning!$M101&gt;=G$7),IF(Planning!$G101=0,"◆",IF(Planning!$O101="Terminé","T",IF(Planning!$O101="En retard","R",IF(Planning!$J101="Oui","C","P")))),""))</f>
        <v/>
      </c>
      <c r="H101" s="34">
        <f>IF(OR(Planning!$C101="",Planning!$M101=""),"",IF(AND(Planning!$H101&lt;=H$7+4,Planning!$M101&gt;=H$7),IF(Planning!$G101=0,"◆",IF(Planning!$O101="Terminé","T",IF(Planning!$O101="En retard","R",IF(Planning!$J101="Oui","C","P")))),""))</f>
        <v/>
      </c>
      <c r="I101" s="34">
        <f>IF(OR(Planning!$C101="",Planning!$M101=""),"",IF(AND(Planning!$H101&lt;=I$7+4,Planning!$M101&gt;=I$7),IF(Planning!$G101=0,"◆",IF(Planning!$O101="Terminé","T",IF(Planning!$O101="En retard","R",IF(Planning!$J101="Oui","C","P")))),""))</f>
        <v/>
      </c>
      <c r="J101" s="34">
        <f>IF(OR(Planning!$C101="",Planning!$M101=""),"",IF(AND(Planning!$H101&lt;=J$7+4,Planning!$M101&gt;=J$7),IF(Planning!$G101=0,"◆",IF(Planning!$O101="Terminé","T",IF(Planning!$O101="En retard","R",IF(Planning!$J101="Oui","C","P")))),""))</f>
        <v/>
      </c>
      <c r="K101" s="34">
        <f>IF(OR(Planning!$C101="",Planning!$M101=""),"",IF(AND(Planning!$H101&lt;=K$7+4,Planning!$M101&gt;=K$7),IF(Planning!$G101=0,"◆",IF(Planning!$O101="Terminé","T",IF(Planning!$O101="En retard","R",IF(Planning!$J101="Oui","C","P")))),""))</f>
        <v/>
      </c>
      <c r="L101" s="34">
        <f>IF(OR(Planning!$C101="",Planning!$M101=""),"",IF(AND(Planning!$H101&lt;=L$7+4,Planning!$M101&gt;=L$7),IF(Planning!$G101=0,"◆",IF(Planning!$O101="Terminé","T",IF(Planning!$O101="En retard","R",IF(Planning!$J101="Oui","C","P")))),""))</f>
        <v/>
      </c>
      <c r="M101" s="34">
        <f>IF(OR(Planning!$C101="",Planning!$M101=""),"",IF(AND(Planning!$H101&lt;=M$7+4,Planning!$M101&gt;=M$7),IF(Planning!$G101=0,"◆",IF(Planning!$O101="Terminé","T",IF(Planning!$O101="En retard","R",IF(Planning!$J101="Oui","C","P")))),""))</f>
        <v/>
      </c>
      <c r="N101" s="34">
        <f>IF(OR(Planning!$C101="",Planning!$M101=""),"",IF(AND(Planning!$H101&lt;=N$7+4,Planning!$M101&gt;=N$7),IF(Planning!$G101=0,"◆",IF(Planning!$O101="Terminé","T",IF(Planning!$O101="En retard","R",IF(Planning!$J101="Oui","C","P")))),""))</f>
        <v/>
      </c>
      <c r="O101" s="34">
        <f>IF(OR(Planning!$C101="",Planning!$M101=""),"",IF(AND(Planning!$H101&lt;=O$7+4,Planning!$M101&gt;=O$7),IF(Planning!$G101=0,"◆",IF(Planning!$O101="Terminé","T",IF(Planning!$O101="En retard","R",IF(Planning!$J101="Oui","C","P")))),""))</f>
        <v/>
      </c>
      <c r="P101" s="34">
        <f>IF(OR(Planning!$C101="",Planning!$M101=""),"",IF(AND(Planning!$H101&lt;=P$7+4,Planning!$M101&gt;=P$7),IF(Planning!$G101=0,"◆",IF(Planning!$O101="Terminé","T",IF(Planning!$O101="En retard","R",IF(Planning!$J101="Oui","C","P")))),""))</f>
        <v/>
      </c>
      <c r="Q101" s="34">
        <f>IF(OR(Planning!$C101="",Planning!$M101=""),"",IF(AND(Planning!$H101&lt;=Q$7+4,Planning!$M101&gt;=Q$7),IF(Planning!$G101=0,"◆",IF(Planning!$O101="Terminé","T",IF(Planning!$O101="En retard","R",IF(Planning!$J101="Oui","C","P")))),""))</f>
        <v/>
      </c>
      <c r="R101" s="34">
        <f>IF(OR(Planning!$C101="",Planning!$M101=""),"",IF(AND(Planning!$H101&lt;=R$7+4,Planning!$M101&gt;=R$7),IF(Planning!$G101=0,"◆",IF(Planning!$O101="Terminé","T",IF(Planning!$O101="En retard","R",IF(Planning!$J101="Oui","C","P")))),""))</f>
        <v/>
      </c>
      <c r="S101" s="34">
        <f>IF(OR(Planning!$C101="",Planning!$M101=""),"",IF(AND(Planning!$H101&lt;=S$7+4,Planning!$M101&gt;=S$7),IF(Planning!$G101=0,"◆",IF(Planning!$O101="Terminé","T",IF(Planning!$O101="En retard","R",IF(Planning!$J101="Oui","C","P")))),""))</f>
        <v/>
      </c>
      <c r="T101" s="34">
        <f>IF(OR(Planning!$C101="",Planning!$M101=""),"",IF(AND(Planning!$H101&lt;=T$7+4,Planning!$M101&gt;=T$7),IF(Planning!$G101=0,"◆",IF(Planning!$O101="Terminé","T",IF(Planning!$O101="En retard","R",IF(Planning!$J101="Oui","C","P")))),""))</f>
        <v/>
      </c>
      <c r="U101" s="34">
        <f>IF(OR(Planning!$C101="",Planning!$M101=""),"",IF(AND(Planning!$H101&lt;=U$7+4,Planning!$M101&gt;=U$7),IF(Planning!$G101=0,"◆",IF(Planning!$O101="Terminé","T",IF(Planning!$O101="En retard","R",IF(Planning!$J101="Oui","C","P")))),""))</f>
        <v/>
      </c>
      <c r="V101" s="34">
        <f>IF(OR(Planning!$C101="",Planning!$M101=""),"",IF(AND(Planning!$H101&lt;=V$7+4,Planning!$M101&gt;=V$7),IF(Planning!$G101=0,"◆",IF(Planning!$O101="Terminé","T",IF(Planning!$O101="En retard","R",IF(Planning!$J101="Oui","C","P")))),""))</f>
        <v/>
      </c>
      <c r="W101" s="34">
        <f>IF(OR(Planning!$C101="",Planning!$M101=""),"",IF(AND(Planning!$H101&lt;=W$7+4,Planning!$M101&gt;=W$7),IF(Planning!$G101=0,"◆",IF(Planning!$O101="Terminé","T",IF(Planning!$O101="En retard","R",IF(Planning!$J101="Oui","C","P")))),""))</f>
        <v/>
      </c>
      <c r="X101" s="34">
        <f>IF(OR(Planning!$C101="",Planning!$M101=""),"",IF(AND(Planning!$H101&lt;=X$7+4,Planning!$M101&gt;=X$7),IF(Planning!$G101=0,"◆",IF(Planning!$O101="Terminé","T",IF(Planning!$O101="En retard","R",IF(Planning!$J101="Oui","C","P")))),""))</f>
        <v/>
      </c>
      <c r="Y101" s="34">
        <f>IF(OR(Planning!$C101="",Planning!$M101=""),"",IF(AND(Planning!$H101&lt;=Y$7+4,Planning!$M101&gt;=Y$7),IF(Planning!$G101=0,"◆",IF(Planning!$O101="Terminé","T",IF(Planning!$O101="En retard","R",IF(Planning!$J101="Oui","C","P")))),""))</f>
        <v/>
      </c>
      <c r="Z101" s="34">
        <f>IF(OR(Planning!$C101="",Planning!$M101=""),"",IF(AND(Planning!$H101&lt;=Z$7+4,Planning!$M101&gt;=Z$7),IF(Planning!$G101=0,"◆",IF(Planning!$O101="Terminé","T",IF(Planning!$O101="En retard","R",IF(Planning!$J101="Oui","C","P")))),""))</f>
        <v/>
      </c>
      <c r="AA101" s="34">
        <f>IF(OR(Planning!$C101="",Planning!$M101=""),"",IF(AND(Planning!$H101&lt;=AA$7+4,Planning!$M101&gt;=AA$7),IF(Planning!$G101=0,"◆",IF(Planning!$O101="Terminé","T",IF(Planning!$O101="En retard","R",IF(Planning!$J101="Oui","C","P")))),""))</f>
        <v/>
      </c>
      <c r="AB101" s="34">
        <f>IF(OR(Planning!$C101="",Planning!$M101=""),"",IF(AND(Planning!$H101&lt;=AB$7+4,Planning!$M101&gt;=AB$7),IF(Planning!$G101=0,"◆",IF(Planning!$O101="Terminé","T",IF(Planning!$O101="En retard","R",IF(Planning!$J101="Oui","C","P")))),""))</f>
        <v/>
      </c>
      <c r="AC101" s="34">
        <f>IF(OR(Planning!$C101="",Planning!$M101=""),"",IF(AND(Planning!$H101&lt;=AC$7+4,Planning!$M101&gt;=AC$7),IF(Planning!$G101=0,"◆",IF(Planning!$O101="Terminé","T",IF(Planning!$O101="En retard","R",IF(Planning!$J101="Oui","C","P")))),""))</f>
        <v/>
      </c>
      <c r="AD101" s="34">
        <f>IF(OR(Planning!$C101="",Planning!$M101=""),"",IF(AND(Planning!$H101&lt;=AD$7+4,Planning!$M101&gt;=AD$7),IF(Planning!$G101=0,"◆",IF(Planning!$O101="Terminé","T",IF(Planning!$O101="En retard","R",IF(Planning!$J101="Oui","C","P")))),""))</f>
        <v/>
      </c>
      <c r="AE101" s="34">
        <f>IF(OR(Planning!$C101="",Planning!$M101=""),"",IF(AND(Planning!$H101&lt;=AE$7+4,Planning!$M101&gt;=AE$7),IF(Planning!$G101=0,"◆",IF(Planning!$O101="Terminé","T",IF(Planning!$O101="En retard","R",IF(Planning!$J101="Oui","C","P")))),""))</f>
        <v/>
      </c>
      <c r="AF101" s="34">
        <f>IF(OR(Planning!$C101="",Planning!$M101=""),"",IF(AND(Planning!$H101&lt;=AF$7+4,Planning!$M101&gt;=AF$7),IF(Planning!$G101=0,"◆",IF(Planning!$O101="Terminé","T",IF(Planning!$O101="En retard","R",IF(Planning!$J101="Oui","C","P")))),""))</f>
        <v/>
      </c>
      <c r="AG101" s="34">
        <f>IF(OR(Planning!$C101="",Planning!$M101=""),"",IF(AND(Planning!$H101&lt;=AG$7+4,Planning!$M101&gt;=AG$7),IF(Planning!$G101=0,"◆",IF(Planning!$O101="Terminé","T",IF(Planning!$O101="En retard","R",IF(Planning!$J101="Oui","C","P")))),""))</f>
        <v/>
      </c>
      <c r="AH101" s="34">
        <f>IF(OR(Planning!$C101="",Planning!$M101=""),"",IF(AND(Planning!$H101&lt;=AH$7+4,Planning!$M101&gt;=AH$7),IF(Planning!$G101=0,"◆",IF(Planning!$O101="Terminé","T",IF(Planning!$O101="En retard","R",IF(Planning!$J101="Oui","C","P")))),""))</f>
        <v/>
      </c>
      <c r="AI101" s="34">
        <f>IF(OR(Planning!$C101="",Planning!$M101=""),"",IF(AND(Planning!$H101&lt;=AI$7+4,Planning!$M101&gt;=AI$7),IF(Planning!$G101=0,"◆",IF(Planning!$O101="Terminé","T",IF(Planning!$O101="En retard","R",IF(Planning!$J101="Oui","C","P")))),""))</f>
        <v/>
      </c>
      <c r="AJ101" s="34">
        <f>IF(OR(Planning!$C101="",Planning!$M101=""),"",IF(AND(Planning!$H101&lt;=AJ$7+4,Planning!$M101&gt;=AJ$7),IF(Planning!$G101=0,"◆",IF(Planning!$O101="Terminé","T",IF(Planning!$O101="En retard","R",IF(Planning!$J101="Oui","C","P")))),""))</f>
        <v/>
      </c>
      <c r="AK101" s="34">
        <f>IF(OR(Planning!$C101="",Planning!$M101=""),"",IF(AND(Planning!$H101&lt;=AK$7+4,Planning!$M101&gt;=AK$7),IF(Planning!$G101=0,"◆",IF(Planning!$O101="Terminé","T",IF(Planning!$O101="En retard","R",IF(Planning!$J101="Oui","C","P")))),""))</f>
        <v/>
      </c>
      <c r="AL101" s="34">
        <f>IF(OR(Planning!$C101="",Planning!$M101=""),"",IF(AND(Planning!$H101&lt;=AL$7+4,Planning!$M101&gt;=AL$7),IF(Planning!$G101=0,"◆",IF(Planning!$O101="Terminé","T",IF(Planning!$O101="En retard","R",IF(Planning!$J101="Oui","C","P")))),""))</f>
        <v/>
      </c>
      <c r="AM101" s="34">
        <f>IF(OR(Planning!$C101="",Planning!$M101=""),"",IF(AND(Planning!$H101&lt;=AM$7+4,Planning!$M101&gt;=AM$7),IF(Planning!$G101=0,"◆",IF(Planning!$O101="Terminé","T",IF(Planning!$O101="En retard","R",IF(Planning!$J101="Oui","C","P")))),""))</f>
        <v/>
      </c>
      <c r="AN101" s="34">
        <f>IF(OR(Planning!$C101="",Planning!$M101=""),"",IF(AND(Planning!$H101&lt;=AN$7+4,Planning!$M101&gt;=AN$7),IF(Planning!$G101=0,"◆",IF(Planning!$O101="Terminé","T",IF(Planning!$O101="En retard","R",IF(Planning!$J101="Oui","C","P")))),""))</f>
        <v/>
      </c>
      <c r="AO101" s="34">
        <f>IF(OR(Planning!$C101="",Planning!$M101=""),"",IF(AND(Planning!$H101&lt;=AO$7+4,Planning!$M101&gt;=AO$7),IF(Planning!$G101=0,"◆",IF(Planning!$O101="Terminé","T",IF(Planning!$O101="En retard","R",IF(Planning!$J101="Oui","C","P")))),""))</f>
        <v/>
      </c>
      <c r="AP101" s="34">
        <f>IF(OR(Planning!$C101="",Planning!$M101=""),"",IF(AND(Planning!$H101&lt;=AP$7+4,Planning!$M101&gt;=AP$7),IF(Planning!$G101=0,"◆",IF(Planning!$O101="Terminé","T",IF(Planning!$O101="En retard","R",IF(Planning!$J101="Oui","C","P")))),""))</f>
        <v/>
      </c>
      <c r="AQ101" s="34">
        <f>IF(OR(Planning!$C101="",Planning!$M101=""),"",IF(AND(Planning!$H101&lt;=AQ$7+4,Planning!$M101&gt;=AQ$7),IF(Planning!$G101=0,"◆",IF(Planning!$O101="Terminé","T",IF(Planning!$O101="En retard","R",IF(Planning!$J101="Oui","C","P")))),""))</f>
        <v/>
      </c>
    </row>
    <row r="102">
      <c r="A102" s="33">
        <f>IF(Planning!$C102="","",Planning!A102)</f>
        <v/>
      </c>
      <c r="B102" s="33">
        <f>IF(Planning!$C102="","",Planning!C102)</f>
        <v/>
      </c>
      <c r="C102" s="33">
        <f>IF(Planning!$C102="","",Planning!D102)</f>
        <v/>
      </c>
      <c r="D102" s="34">
        <f>IF(OR(Planning!$C102="",Planning!$M102=""),"",IF(AND(Planning!$H102&lt;=D$7+4,Planning!$M102&gt;=D$7),IF(Planning!$G102=0,"◆",IF(Planning!$O102="Terminé","T",IF(Planning!$O102="En retard","R",IF(Planning!$J102="Oui","C","P")))),""))</f>
        <v/>
      </c>
      <c r="E102" s="34">
        <f>IF(OR(Planning!$C102="",Planning!$M102=""),"",IF(AND(Planning!$H102&lt;=E$7+4,Planning!$M102&gt;=E$7),IF(Planning!$G102=0,"◆",IF(Planning!$O102="Terminé","T",IF(Planning!$O102="En retard","R",IF(Planning!$J102="Oui","C","P")))),""))</f>
        <v/>
      </c>
      <c r="F102" s="34">
        <f>IF(OR(Planning!$C102="",Planning!$M102=""),"",IF(AND(Planning!$H102&lt;=F$7+4,Planning!$M102&gt;=F$7),IF(Planning!$G102=0,"◆",IF(Planning!$O102="Terminé","T",IF(Planning!$O102="En retard","R",IF(Planning!$J102="Oui","C","P")))),""))</f>
        <v/>
      </c>
      <c r="G102" s="34">
        <f>IF(OR(Planning!$C102="",Planning!$M102=""),"",IF(AND(Planning!$H102&lt;=G$7+4,Planning!$M102&gt;=G$7),IF(Planning!$G102=0,"◆",IF(Planning!$O102="Terminé","T",IF(Planning!$O102="En retard","R",IF(Planning!$J102="Oui","C","P")))),""))</f>
        <v/>
      </c>
      <c r="H102" s="34">
        <f>IF(OR(Planning!$C102="",Planning!$M102=""),"",IF(AND(Planning!$H102&lt;=H$7+4,Planning!$M102&gt;=H$7),IF(Planning!$G102=0,"◆",IF(Planning!$O102="Terminé","T",IF(Planning!$O102="En retard","R",IF(Planning!$J102="Oui","C","P")))),""))</f>
        <v/>
      </c>
      <c r="I102" s="34">
        <f>IF(OR(Planning!$C102="",Planning!$M102=""),"",IF(AND(Planning!$H102&lt;=I$7+4,Planning!$M102&gt;=I$7),IF(Planning!$G102=0,"◆",IF(Planning!$O102="Terminé","T",IF(Planning!$O102="En retard","R",IF(Planning!$J102="Oui","C","P")))),""))</f>
        <v/>
      </c>
      <c r="J102" s="34">
        <f>IF(OR(Planning!$C102="",Planning!$M102=""),"",IF(AND(Planning!$H102&lt;=J$7+4,Planning!$M102&gt;=J$7),IF(Planning!$G102=0,"◆",IF(Planning!$O102="Terminé","T",IF(Planning!$O102="En retard","R",IF(Planning!$J102="Oui","C","P")))),""))</f>
        <v/>
      </c>
      <c r="K102" s="34">
        <f>IF(OR(Planning!$C102="",Planning!$M102=""),"",IF(AND(Planning!$H102&lt;=K$7+4,Planning!$M102&gt;=K$7),IF(Planning!$G102=0,"◆",IF(Planning!$O102="Terminé","T",IF(Planning!$O102="En retard","R",IF(Planning!$J102="Oui","C","P")))),""))</f>
        <v/>
      </c>
      <c r="L102" s="34">
        <f>IF(OR(Planning!$C102="",Planning!$M102=""),"",IF(AND(Planning!$H102&lt;=L$7+4,Planning!$M102&gt;=L$7),IF(Planning!$G102=0,"◆",IF(Planning!$O102="Terminé","T",IF(Planning!$O102="En retard","R",IF(Planning!$J102="Oui","C","P")))),""))</f>
        <v/>
      </c>
      <c r="M102" s="34">
        <f>IF(OR(Planning!$C102="",Planning!$M102=""),"",IF(AND(Planning!$H102&lt;=M$7+4,Planning!$M102&gt;=M$7),IF(Planning!$G102=0,"◆",IF(Planning!$O102="Terminé","T",IF(Planning!$O102="En retard","R",IF(Planning!$J102="Oui","C","P")))),""))</f>
        <v/>
      </c>
      <c r="N102" s="34">
        <f>IF(OR(Planning!$C102="",Planning!$M102=""),"",IF(AND(Planning!$H102&lt;=N$7+4,Planning!$M102&gt;=N$7),IF(Planning!$G102=0,"◆",IF(Planning!$O102="Terminé","T",IF(Planning!$O102="En retard","R",IF(Planning!$J102="Oui","C","P")))),""))</f>
        <v/>
      </c>
      <c r="O102" s="34">
        <f>IF(OR(Planning!$C102="",Planning!$M102=""),"",IF(AND(Planning!$H102&lt;=O$7+4,Planning!$M102&gt;=O$7),IF(Planning!$G102=0,"◆",IF(Planning!$O102="Terminé","T",IF(Planning!$O102="En retard","R",IF(Planning!$J102="Oui","C","P")))),""))</f>
        <v/>
      </c>
      <c r="P102" s="34">
        <f>IF(OR(Planning!$C102="",Planning!$M102=""),"",IF(AND(Planning!$H102&lt;=P$7+4,Planning!$M102&gt;=P$7),IF(Planning!$G102=0,"◆",IF(Planning!$O102="Terminé","T",IF(Planning!$O102="En retard","R",IF(Planning!$J102="Oui","C","P")))),""))</f>
        <v/>
      </c>
      <c r="Q102" s="34">
        <f>IF(OR(Planning!$C102="",Planning!$M102=""),"",IF(AND(Planning!$H102&lt;=Q$7+4,Planning!$M102&gt;=Q$7),IF(Planning!$G102=0,"◆",IF(Planning!$O102="Terminé","T",IF(Planning!$O102="En retard","R",IF(Planning!$J102="Oui","C","P")))),""))</f>
        <v/>
      </c>
      <c r="R102" s="34">
        <f>IF(OR(Planning!$C102="",Planning!$M102=""),"",IF(AND(Planning!$H102&lt;=R$7+4,Planning!$M102&gt;=R$7),IF(Planning!$G102=0,"◆",IF(Planning!$O102="Terminé","T",IF(Planning!$O102="En retard","R",IF(Planning!$J102="Oui","C","P")))),""))</f>
        <v/>
      </c>
      <c r="S102" s="34">
        <f>IF(OR(Planning!$C102="",Planning!$M102=""),"",IF(AND(Planning!$H102&lt;=S$7+4,Planning!$M102&gt;=S$7),IF(Planning!$G102=0,"◆",IF(Planning!$O102="Terminé","T",IF(Planning!$O102="En retard","R",IF(Planning!$J102="Oui","C","P")))),""))</f>
        <v/>
      </c>
      <c r="T102" s="34">
        <f>IF(OR(Planning!$C102="",Planning!$M102=""),"",IF(AND(Planning!$H102&lt;=T$7+4,Planning!$M102&gt;=T$7),IF(Planning!$G102=0,"◆",IF(Planning!$O102="Terminé","T",IF(Planning!$O102="En retard","R",IF(Planning!$J102="Oui","C","P")))),""))</f>
        <v/>
      </c>
      <c r="U102" s="34">
        <f>IF(OR(Planning!$C102="",Planning!$M102=""),"",IF(AND(Planning!$H102&lt;=U$7+4,Planning!$M102&gt;=U$7),IF(Planning!$G102=0,"◆",IF(Planning!$O102="Terminé","T",IF(Planning!$O102="En retard","R",IF(Planning!$J102="Oui","C","P")))),""))</f>
        <v/>
      </c>
      <c r="V102" s="34">
        <f>IF(OR(Planning!$C102="",Planning!$M102=""),"",IF(AND(Planning!$H102&lt;=V$7+4,Planning!$M102&gt;=V$7),IF(Planning!$G102=0,"◆",IF(Planning!$O102="Terminé","T",IF(Planning!$O102="En retard","R",IF(Planning!$J102="Oui","C","P")))),""))</f>
        <v/>
      </c>
      <c r="W102" s="34">
        <f>IF(OR(Planning!$C102="",Planning!$M102=""),"",IF(AND(Planning!$H102&lt;=W$7+4,Planning!$M102&gt;=W$7),IF(Planning!$G102=0,"◆",IF(Planning!$O102="Terminé","T",IF(Planning!$O102="En retard","R",IF(Planning!$J102="Oui","C","P")))),""))</f>
        <v/>
      </c>
      <c r="X102" s="34">
        <f>IF(OR(Planning!$C102="",Planning!$M102=""),"",IF(AND(Planning!$H102&lt;=X$7+4,Planning!$M102&gt;=X$7),IF(Planning!$G102=0,"◆",IF(Planning!$O102="Terminé","T",IF(Planning!$O102="En retard","R",IF(Planning!$J102="Oui","C","P")))),""))</f>
        <v/>
      </c>
      <c r="Y102" s="34">
        <f>IF(OR(Planning!$C102="",Planning!$M102=""),"",IF(AND(Planning!$H102&lt;=Y$7+4,Planning!$M102&gt;=Y$7),IF(Planning!$G102=0,"◆",IF(Planning!$O102="Terminé","T",IF(Planning!$O102="En retard","R",IF(Planning!$J102="Oui","C","P")))),""))</f>
        <v/>
      </c>
      <c r="Z102" s="34">
        <f>IF(OR(Planning!$C102="",Planning!$M102=""),"",IF(AND(Planning!$H102&lt;=Z$7+4,Planning!$M102&gt;=Z$7),IF(Planning!$G102=0,"◆",IF(Planning!$O102="Terminé","T",IF(Planning!$O102="En retard","R",IF(Planning!$J102="Oui","C","P")))),""))</f>
        <v/>
      </c>
      <c r="AA102" s="34">
        <f>IF(OR(Planning!$C102="",Planning!$M102=""),"",IF(AND(Planning!$H102&lt;=AA$7+4,Planning!$M102&gt;=AA$7),IF(Planning!$G102=0,"◆",IF(Planning!$O102="Terminé","T",IF(Planning!$O102="En retard","R",IF(Planning!$J102="Oui","C","P")))),""))</f>
        <v/>
      </c>
      <c r="AB102" s="34">
        <f>IF(OR(Planning!$C102="",Planning!$M102=""),"",IF(AND(Planning!$H102&lt;=AB$7+4,Planning!$M102&gt;=AB$7),IF(Planning!$G102=0,"◆",IF(Planning!$O102="Terminé","T",IF(Planning!$O102="En retard","R",IF(Planning!$J102="Oui","C","P")))),""))</f>
        <v/>
      </c>
      <c r="AC102" s="34">
        <f>IF(OR(Planning!$C102="",Planning!$M102=""),"",IF(AND(Planning!$H102&lt;=AC$7+4,Planning!$M102&gt;=AC$7),IF(Planning!$G102=0,"◆",IF(Planning!$O102="Terminé","T",IF(Planning!$O102="En retard","R",IF(Planning!$J102="Oui","C","P")))),""))</f>
        <v/>
      </c>
      <c r="AD102" s="34">
        <f>IF(OR(Planning!$C102="",Planning!$M102=""),"",IF(AND(Planning!$H102&lt;=AD$7+4,Planning!$M102&gt;=AD$7),IF(Planning!$G102=0,"◆",IF(Planning!$O102="Terminé","T",IF(Planning!$O102="En retard","R",IF(Planning!$J102="Oui","C","P")))),""))</f>
        <v/>
      </c>
      <c r="AE102" s="34">
        <f>IF(OR(Planning!$C102="",Planning!$M102=""),"",IF(AND(Planning!$H102&lt;=AE$7+4,Planning!$M102&gt;=AE$7),IF(Planning!$G102=0,"◆",IF(Planning!$O102="Terminé","T",IF(Planning!$O102="En retard","R",IF(Planning!$J102="Oui","C","P")))),""))</f>
        <v/>
      </c>
      <c r="AF102" s="34">
        <f>IF(OR(Planning!$C102="",Planning!$M102=""),"",IF(AND(Planning!$H102&lt;=AF$7+4,Planning!$M102&gt;=AF$7),IF(Planning!$G102=0,"◆",IF(Planning!$O102="Terminé","T",IF(Planning!$O102="En retard","R",IF(Planning!$J102="Oui","C","P")))),""))</f>
        <v/>
      </c>
      <c r="AG102" s="34">
        <f>IF(OR(Planning!$C102="",Planning!$M102=""),"",IF(AND(Planning!$H102&lt;=AG$7+4,Planning!$M102&gt;=AG$7),IF(Planning!$G102=0,"◆",IF(Planning!$O102="Terminé","T",IF(Planning!$O102="En retard","R",IF(Planning!$J102="Oui","C","P")))),""))</f>
        <v/>
      </c>
      <c r="AH102" s="34">
        <f>IF(OR(Planning!$C102="",Planning!$M102=""),"",IF(AND(Planning!$H102&lt;=AH$7+4,Planning!$M102&gt;=AH$7),IF(Planning!$G102=0,"◆",IF(Planning!$O102="Terminé","T",IF(Planning!$O102="En retard","R",IF(Planning!$J102="Oui","C","P")))),""))</f>
        <v/>
      </c>
      <c r="AI102" s="34">
        <f>IF(OR(Planning!$C102="",Planning!$M102=""),"",IF(AND(Planning!$H102&lt;=AI$7+4,Planning!$M102&gt;=AI$7),IF(Planning!$G102=0,"◆",IF(Planning!$O102="Terminé","T",IF(Planning!$O102="En retard","R",IF(Planning!$J102="Oui","C","P")))),""))</f>
        <v/>
      </c>
      <c r="AJ102" s="34">
        <f>IF(OR(Planning!$C102="",Planning!$M102=""),"",IF(AND(Planning!$H102&lt;=AJ$7+4,Planning!$M102&gt;=AJ$7),IF(Planning!$G102=0,"◆",IF(Planning!$O102="Terminé","T",IF(Planning!$O102="En retard","R",IF(Planning!$J102="Oui","C","P")))),""))</f>
        <v/>
      </c>
      <c r="AK102" s="34">
        <f>IF(OR(Planning!$C102="",Planning!$M102=""),"",IF(AND(Planning!$H102&lt;=AK$7+4,Planning!$M102&gt;=AK$7),IF(Planning!$G102=0,"◆",IF(Planning!$O102="Terminé","T",IF(Planning!$O102="En retard","R",IF(Planning!$J102="Oui","C","P")))),""))</f>
        <v/>
      </c>
      <c r="AL102" s="34">
        <f>IF(OR(Planning!$C102="",Planning!$M102=""),"",IF(AND(Planning!$H102&lt;=AL$7+4,Planning!$M102&gt;=AL$7),IF(Planning!$G102=0,"◆",IF(Planning!$O102="Terminé","T",IF(Planning!$O102="En retard","R",IF(Planning!$J102="Oui","C","P")))),""))</f>
        <v/>
      </c>
      <c r="AM102" s="34">
        <f>IF(OR(Planning!$C102="",Planning!$M102=""),"",IF(AND(Planning!$H102&lt;=AM$7+4,Planning!$M102&gt;=AM$7),IF(Planning!$G102=0,"◆",IF(Planning!$O102="Terminé","T",IF(Planning!$O102="En retard","R",IF(Planning!$J102="Oui","C","P")))),""))</f>
        <v/>
      </c>
      <c r="AN102" s="34">
        <f>IF(OR(Planning!$C102="",Planning!$M102=""),"",IF(AND(Planning!$H102&lt;=AN$7+4,Planning!$M102&gt;=AN$7),IF(Planning!$G102=0,"◆",IF(Planning!$O102="Terminé","T",IF(Planning!$O102="En retard","R",IF(Planning!$J102="Oui","C","P")))),""))</f>
        <v/>
      </c>
      <c r="AO102" s="34">
        <f>IF(OR(Planning!$C102="",Planning!$M102=""),"",IF(AND(Planning!$H102&lt;=AO$7+4,Planning!$M102&gt;=AO$7),IF(Planning!$G102=0,"◆",IF(Planning!$O102="Terminé","T",IF(Planning!$O102="En retard","R",IF(Planning!$J102="Oui","C","P")))),""))</f>
        <v/>
      </c>
      <c r="AP102" s="34">
        <f>IF(OR(Planning!$C102="",Planning!$M102=""),"",IF(AND(Planning!$H102&lt;=AP$7+4,Planning!$M102&gt;=AP$7),IF(Planning!$G102=0,"◆",IF(Planning!$O102="Terminé","T",IF(Planning!$O102="En retard","R",IF(Planning!$J102="Oui","C","P")))),""))</f>
        <v/>
      </c>
      <c r="AQ102" s="34">
        <f>IF(OR(Planning!$C102="",Planning!$M102=""),"",IF(AND(Planning!$H102&lt;=AQ$7+4,Planning!$M102&gt;=AQ$7),IF(Planning!$G102=0,"◆",IF(Planning!$O102="Terminé","T",IF(Planning!$O102="En retard","R",IF(Planning!$J102="Oui","C","P")))),""))</f>
        <v/>
      </c>
    </row>
    <row r="103">
      <c r="A103" s="33">
        <f>IF(Planning!$C103="","",Planning!A103)</f>
        <v/>
      </c>
      <c r="B103" s="33">
        <f>IF(Planning!$C103="","",Planning!C103)</f>
        <v/>
      </c>
      <c r="C103" s="33">
        <f>IF(Planning!$C103="","",Planning!D103)</f>
        <v/>
      </c>
      <c r="D103" s="34">
        <f>IF(OR(Planning!$C103="",Planning!$M103=""),"",IF(AND(Planning!$H103&lt;=D$7+4,Planning!$M103&gt;=D$7),IF(Planning!$G103=0,"◆",IF(Planning!$O103="Terminé","T",IF(Planning!$O103="En retard","R",IF(Planning!$J103="Oui","C","P")))),""))</f>
        <v/>
      </c>
      <c r="E103" s="34">
        <f>IF(OR(Planning!$C103="",Planning!$M103=""),"",IF(AND(Planning!$H103&lt;=E$7+4,Planning!$M103&gt;=E$7),IF(Planning!$G103=0,"◆",IF(Planning!$O103="Terminé","T",IF(Planning!$O103="En retard","R",IF(Planning!$J103="Oui","C","P")))),""))</f>
        <v/>
      </c>
      <c r="F103" s="34">
        <f>IF(OR(Planning!$C103="",Planning!$M103=""),"",IF(AND(Planning!$H103&lt;=F$7+4,Planning!$M103&gt;=F$7),IF(Planning!$G103=0,"◆",IF(Planning!$O103="Terminé","T",IF(Planning!$O103="En retard","R",IF(Planning!$J103="Oui","C","P")))),""))</f>
        <v/>
      </c>
      <c r="G103" s="34">
        <f>IF(OR(Planning!$C103="",Planning!$M103=""),"",IF(AND(Planning!$H103&lt;=G$7+4,Planning!$M103&gt;=G$7),IF(Planning!$G103=0,"◆",IF(Planning!$O103="Terminé","T",IF(Planning!$O103="En retard","R",IF(Planning!$J103="Oui","C","P")))),""))</f>
        <v/>
      </c>
      <c r="H103" s="34">
        <f>IF(OR(Planning!$C103="",Planning!$M103=""),"",IF(AND(Planning!$H103&lt;=H$7+4,Planning!$M103&gt;=H$7),IF(Planning!$G103=0,"◆",IF(Planning!$O103="Terminé","T",IF(Planning!$O103="En retard","R",IF(Planning!$J103="Oui","C","P")))),""))</f>
        <v/>
      </c>
      <c r="I103" s="34">
        <f>IF(OR(Planning!$C103="",Planning!$M103=""),"",IF(AND(Planning!$H103&lt;=I$7+4,Planning!$M103&gt;=I$7),IF(Planning!$G103=0,"◆",IF(Planning!$O103="Terminé","T",IF(Planning!$O103="En retard","R",IF(Planning!$J103="Oui","C","P")))),""))</f>
        <v/>
      </c>
      <c r="J103" s="34">
        <f>IF(OR(Planning!$C103="",Planning!$M103=""),"",IF(AND(Planning!$H103&lt;=J$7+4,Planning!$M103&gt;=J$7),IF(Planning!$G103=0,"◆",IF(Planning!$O103="Terminé","T",IF(Planning!$O103="En retard","R",IF(Planning!$J103="Oui","C","P")))),""))</f>
        <v/>
      </c>
      <c r="K103" s="34">
        <f>IF(OR(Planning!$C103="",Planning!$M103=""),"",IF(AND(Planning!$H103&lt;=K$7+4,Planning!$M103&gt;=K$7),IF(Planning!$G103=0,"◆",IF(Planning!$O103="Terminé","T",IF(Planning!$O103="En retard","R",IF(Planning!$J103="Oui","C","P")))),""))</f>
        <v/>
      </c>
      <c r="L103" s="34">
        <f>IF(OR(Planning!$C103="",Planning!$M103=""),"",IF(AND(Planning!$H103&lt;=L$7+4,Planning!$M103&gt;=L$7),IF(Planning!$G103=0,"◆",IF(Planning!$O103="Terminé","T",IF(Planning!$O103="En retard","R",IF(Planning!$J103="Oui","C","P")))),""))</f>
        <v/>
      </c>
      <c r="M103" s="34">
        <f>IF(OR(Planning!$C103="",Planning!$M103=""),"",IF(AND(Planning!$H103&lt;=M$7+4,Planning!$M103&gt;=M$7),IF(Planning!$G103=0,"◆",IF(Planning!$O103="Terminé","T",IF(Planning!$O103="En retard","R",IF(Planning!$J103="Oui","C","P")))),""))</f>
        <v/>
      </c>
      <c r="N103" s="34">
        <f>IF(OR(Planning!$C103="",Planning!$M103=""),"",IF(AND(Planning!$H103&lt;=N$7+4,Planning!$M103&gt;=N$7),IF(Planning!$G103=0,"◆",IF(Planning!$O103="Terminé","T",IF(Planning!$O103="En retard","R",IF(Planning!$J103="Oui","C","P")))),""))</f>
        <v/>
      </c>
      <c r="O103" s="34">
        <f>IF(OR(Planning!$C103="",Planning!$M103=""),"",IF(AND(Planning!$H103&lt;=O$7+4,Planning!$M103&gt;=O$7),IF(Planning!$G103=0,"◆",IF(Planning!$O103="Terminé","T",IF(Planning!$O103="En retard","R",IF(Planning!$J103="Oui","C","P")))),""))</f>
        <v/>
      </c>
      <c r="P103" s="34">
        <f>IF(OR(Planning!$C103="",Planning!$M103=""),"",IF(AND(Planning!$H103&lt;=P$7+4,Planning!$M103&gt;=P$7),IF(Planning!$G103=0,"◆",IF(Planning!$O103="Terminé","T",IF(Planning!$O103="En retard","R",IF(Planning!$J103="Oui","C","P")))),""))</f>
        <v/>
      </c>
      <c r="Q103" s="34">
        <f>IF(OR(Planning!$C103="",Planning!$M103=""),"",IF(AND(Planning!$H103&lt;=Q$7+4,Planning!$M103&gt;=Q$7),IF(Planning!$G103=0,"◆",IF(Planning!$O103="Terminé","T",IF(Planning!$O103="En retard","R",IF(Planning!$J103="Oui","C","P")))),""))</f>
        <v/>
      </c>
      <c r="R103" s="34">
        <f>IF(OR(Planning!$C103="",Planning!$M103=""),"",IF(AND(Planning!$H103&lt;=R$7+4,Planning!$M103&gt;=R$7),IF(Planning!$G103=0,"◆",IF(Planning!$O103="Terminé","T",IF(Planning!$O103="En retard","R",IF(Planning!$J103="Oui","C","P")))),""))</f>
        <v/>
      </c>
      <c r="S103" s="34">
        <f>IF(OR(Planning!$C103="",Planning!$M103=""),"",IF(AND(Planning!$H103&lt;=S$7+4,Planning!$M103&gt;=S$7),IF(Planning!$G103=0,"◆",IF(Planning!$O103="Terminé","T",IF(Planning!$O103="En retard","R",IF(Planning!$J103="Oui","C","P")))),""))</f>
        <v/>
      </c>
      <c r="T103" s="34">
        <f>IF(OR(Planning!$C103="",Planning!$M103=""),"",IF(AND(Planning!$H103&lt;=T$7+4,Planning!$M103&gt;=T$7),IF(Planning!$G103=0,"◆",IF(Planning!$O103="Terminé","T",IF(Planning!$O103="En retard","R",IF(Planning!$J103="Oui","C","P")))),""))</f>
        <v/>
      </c>
      <c r="U103" s="34">
        <f>IF(OR(Planning!$C103="",Planning!$M103=""),"",IF(AND(Planning!$H103&lt;=U$7+4,Planning!$M103&gt;=U$7),IF(Planning!$G103=0,"◆",IF(Planning!$O103="Terminé","T",IF(Planning!$O103="En retard","R",IF(Planning!$J103="Oui","C","P")))),""))</f>
        <v/>
      </c>
      <c r="V103" s="34">
        <f>IF(OR(Planning!$C103="",Planning!$M103=""),"",IF(AND(Planning!$H103&lt;=V$7+4,Planning!$M103&gt;=V$7),IF(Planning!$G103=0,"◆",IF(Planning!$O103="Terminé","T",IF(Planning!$O103="En retard","R",IF(Planning!$J103="Oui","C","P")))),""))</f>
        <v/>
      </c>
      <c r="W103" s="34">
        <f>IF(OR(Planning!$C103="",Planning!$M103=""),"",IF(AND(Planning!$H103&lt;=W$7+4,Planning!$M103&gt;=W$7),IF(Planning!$G103=0,"◆",IF(Planning!$O103="Terminé","T",IF(Planning!$O103="En retard","R",IF(Planning!$J103="Oui","C","P")))),""))</f>
        <v/>
      </c>
      <c r="X103" s="34">
        <f>IF(OR(Planning!$C103="",Planning!$M103=""),"",IF(AND(Planning!$H103&lt;=X$7+4,Planning!$M103&gt;=X$7),IF(Planning!$G103=0,"◆",IF(Planning!$O103="Terminé","T",IF(Planning!$O103="En retard","R",IF(Planning!$J103="Oui","C","P")))),""))</f>
        <v/>
      </c>
      <c r="Y103" s="34">
        <f>IF(OR(Planning!$C103="",Planning!$M103=""),"",IF(AND(Planning!$H103&lt;=Y$7+4,Planning!$M103&gt;=Y$7),IF(Planning!$G103=0,"◆",IF(Planning!$O103="Terminé","T",IF(Planning!$O103="En retard","R",IF(Planning!$J103="Oui","C","P")))),""))</f>
        <v/>
      </c>
      <c r="Z103" s="34">
        <f>IF(OR(Planning!$C103="",Planning!$M103=""),"",IF(AND(Planning!$H103&lt;=Z$7+4,Planning!$M103&gt;=Z$7),IF(Planning!$G103=0,"◆",IF(Planning!$O103="Terminé","T",IF(Planning!$O103="En retard","R",IF(Planning!$J103="Oui","C","P")))),""))</f>
        <v/>
      </c>
      <c r="AA103" s="34">
        <f>IF(OR(Planning!$C103="",Planning!$M103=""),"",IF(AND(Planning!$H103&lt;=AA$7+4,Planning!$M103&gt;=AA$7),IF(Planning!$G103=0,"◆",IF(Planning!$O103="Terminé","T",IF(Planning!$O103="En retard","R",IF(Planning!$J103="Oui","C","P")))),""))</f>
        <v/>
      </c>
      <c r="AB103" s="34">
        <f>IF(OR(Planning!$C103="",Planning!$M103=""),"",IF(AND(Planning!$H103&lt;=AB$7+4,Planning!$M103&gt;=AB$7),IF(Planning!$G103=0,"◆",IF(Planning!$O103="Terminé","T",IF(Planning!$O103="En retard","R",IF(Planning!$J103="Oui","C","P")))),""))</f>
        <v/>
      </c>
      <c r="AC103" s="34">
        <f>IF(OR(Planning!$C103="",Planning!$M103=""),"",IF(AND(Planning!$H103&lt;=AC$7+4,Planning!$M103&gt;=AC$7),IF(Planning!$G103=0,"◆",IF(Planning!$O103="Terminé","T",IF(Planning!$O103="En retard","R",IF(Planning!$J103="Oui","C","P")))),""))</f>
        <v/>
      </c>
      <c r="AD103" s="34">
        <f>IF(OR(Planning!$C103="",Planning!$M103=""),"",IF(AND(Planning!$H103&lt;=AD$7+4,Planning!$M103&gt;=AD$7),IF(Planning!$G103=0,"◆",IF(Planning!$O103="Terminé","T",IF(Planning!$O103="En retard","R",IF(Planning!$J103="Oui","C","P")))),""))</f>
        <v/>
      </c>
      <c r="AE103" s="34">
        <f>IF(OR(Planning!$C103="",Planning!$M103=""),"",IF(AND(Planning!$H103&lt;=AE$7+4,Planning!$M103&gt;=AE$7),IF(Planning!$G103=0,"◆",IF(Planning!$O103="Terminé","T",IF(Planning!$O103="En retard","R",IF(Planning!$J103="Oui","C","P")))),""))</f>
        <v/>
      </c>
      <c r="AF103" s="34">
        <f>IF(OR(Planning!$C103="",Planning!$M103=""),"",IF(AND(Planning!$H103&lt;=AF$7+4,Planning!$M103&gt;=AF$7),IF(Planning!$G103=0,"◆",IF(Planning!$O103="Terminé","T",IF(Planning!$O103="En retard","R",IF(Planning!$J103="Oui","C","P")))),""))</f>
        <v/>
      </c>
      <c r="AG103" s="34">
        <f>IF(OR(Planning!$C103="",Planning!$M103=""),"",IF(AND(Planning!$H103&lt;=AG$7+4,Planning!$M103&gt;=AG$7),IF(Planning!$G103=0,"◆",IF(Planning!$O103="Terminé","T",IF(Planning!$O103="En retard","R",IF(Planning!$J103="Oui","C","P")))),""))</f>
        <v/>
      </c>
      <c r="AH103" s="34">
        <f>IF(OR(Planning!$C103="",Planning!$M103=""),"",IF(AND(Planning!$H103&lt;=AH$7+4,Planning!$M103&gt;=AH$7),IF(Planning!$G103=0,"◆",IF(Planning!$O103="Terminé","T",IF(Planning!$O103="En retard","R",IF(Planning!$J103="Oui","C","P")))),""))</f>
        <v/>
      </c>
      <c r="AI103" s="34">
        <f>IF(OR(Planning!$C103="",Planning!$M103=""),"",IF(AND(Planning!$H103&lt;=AI$7+4,Planning!$M103&gt;=AI$7),IF(Planning!$G103=0,"◆",IF(Planning!$O103="Terminé","T",IF(Planning!$O103="En retard","R",IF(Planning!$J103="Oui","C","P")))),""))</f>
        <v/>
      </c>
      <c r="AJ103" s="34">
        <f>IF(OR(Planning!$C103="",Planning!$M103=""),"",IF(AND(Planning!$H103&lt;=AJ$7+4,Planning!$M103&gt;=AJ$7),IF(Planning!$G103=0,"◆",IF(Planning!$O103="Terminé","T",IF(Planning!$O103="En retard","R",IF(Planning!$J103="Oui","C","P")))),""))</f>
        <v/>
      </c>
      <c r="AK103" s="34">
        <f>IF(OR(Planning!$C103="",Planning!$M103=""),"",IF(AND(Planning!$H103&lt;=AK$7+4,Planning!$M103&gt;=AK$7),IF(Planning!$G103=0,"◆",IF(Planning!$O103="Terminé","T",IF(Planning!$O103="En retard","R",IF(Planning!$J103="Oui","C","P")))),""))</f>
        <v/>
      </c>
      <c r="AL103" s="34">
        <f>IF(OR(Planning!$C103="",Planning!$M103=""),"",IF(AND(Planning!$H103&lt;=AL$7+4,Planning!$M103&gt;=AL$7),IF(Planning!$G103=0,"◆",IF(Planning!$O103="Terminé","T",IF(Planning!$O103="En retard","R",IF(Planning!$J103="Oui","C","P")))),""))</f>
        <v/>
      </c>
      <c r="AM103" s="34">
        <f>IF(OR(Planning!$C103="",Planning!$M103=""),"",IF(AND(Planning!$H103&lt;=AM$7+4,Planning!$M103&gt;=AM$7),IF(Planning!$G103=0,"◆",IF(Planning!$O103="Terminé","T",IF(Planning!$O103="En retard","R",IF(Planning!$J103="Oui","C","P")))),""))</f>
        <v/>
      </c>
      <c r="AN103" s="34">
        <f>IF(OR(Planning!$C103="",Planning!$M103=""),"",IF(AND(Planning!$H103&lt;=AN$7+4,Planning!$M103&gt;=AN$7),IF(Planning!$G103=0,"◆",IF(Planning!$O103="Terminé","T",IF(Planning!$O103="En retard","R",IF(Planning!$J103="Oui","C","P")))),""))</f>
        <v/>
      </c>
      <c r="AO103" s="34">
        <f>IF(OR(Planning!$C103="",Planning!$M103=""),"",IF(AND(Planning!$H103&lt;=AO$7+4,Planning!$M103&gt;=AO$7),IF(Planning!$G103=0,"◆",IF(Planning!$O103="Terminé","T",IF(Planning!$O103="En retard","R",IF(Planning!$J103="Oui","C","P")))),""))</f>
        <v/>
      </c>
      <c r="AP103" s="34">
        <f>IF(OR(Planning!$C103="",Planning!$M103=""),"",IF(AND(Planning!$H103&lt;=AP$7+4,Planning!$M103&gt;=AP$7),IF(Planning!$G103=0,"◆",IF(Planning!$O103="Terminé","T",IF(Planning!$O103="En retard","R",IF(Planning!$J103="Oui","C","P")))),""))</f>
        <v/>
      </c>
      <c r="AQ103" s="34">
        <f>IF(OR(Planning!$C103="",Planning!$M103=""),"",IF(AND(Planning!$H103&lt;=AQ$7+4,Planning!$M103&gt;=AQ$7),IF(Planning!$G103=0,"◆",IF(Planning!$O103="Terminé","T",IF(Planning!$O103="En retard","R",IF(Planning!$J103="Oui","C","P")))),""))</f>
        <v/>
      </c>
    </row>
    <row r="104">
      <c r="A104" s="33">
        <f>IF(Planning!$C104="","",Planning!A104)</f>
        <v/>
      </c>
      <c r="B104" s="33">
        <f>IF(Planning!$C104="","",Planning!C104)</f>
        <v/>
      </c>
      <c r="C104" s="33">
        <f>IF(Planning!$C104="","",Planning!D104)</f>
        <v/>
      </c>
      <c r="D104" s="34">
        <f>IF(OR(Planning!$C104="",Planning!$M104=""),"",IF(AND(Planning!$H104&lt;=D$7+4,Planning!$M104&gt;=D$7),IF(Planning!$G104=0,"◆",IF(Planning!$O104="Terminé","T",IF(Planning!$O104="En retard","R",IF(Planning!$J104="Oui","C","P")))),""))</f>
        <v/>
      </c>
      <c r="E104" s="34">
        <f>IF(OR(Planning!$C104="",Planning!$M104=""),"",IF(AND(Planning!$H104&lt;=E$7+4,Planning!$M104&gt;=E$7),IF(Planning!$G104=0,"◆",IF(Planning!$O104="Terminé","T",IF(Planning!$O104="En retard","R",IF(Planning!$J104="Oui","C","P")))),""))</f>
        <v/>
      </c>
      <c r="F104" s="34">
        <f>IF(OR(Planning!$C104="",Planning!$M104=""),"",IF(AND(Planning!$H104&lt;=F$7+4,Planning!$M104&gt;=F$7),IF(Planning!$G104=0,"◆",IF(Planning!$O104="Terminé","T",IF(Planning!$O104="En retard","R",IF(Planning!$J104="Oui","C","P")))),""))</f>
        <v/>
      </c>
      <c r="G104" s="34">
        <f>IF(OR(Planning!$C104="",Planning!$M104=""),"",IF(AND(Planning!$H104&lt;=G$7+4,Planning!$M104&gt;=G$7),IF(Planning!$G104=0,"◆",IF(Planning!$O104="Terminé","T",IF(Planning!$O104="En retard","R",IF(Planning!$J104="Oui","C","P")))),""))</f>
        <v/>
      </c>
      <c r="H104" s="34">
        <f>IF(OR(Planning!$C104="",Planning!$M104=""),"",IF(AND(Planning!$H104&lt;=H$7+4,Planning!$M104&gt;=H$7),IF(Planning!$G104=0,"◆",IF(Planning!$O104="Terminé","T",IF(Planning!$O104="En retard","R",IF(Planning!$J104="Oui","C","P")))),""))</f>
        <v/>
      </c>
      <c r="I104" s="34">
        <f>IF(OR(Planning!$C104="",Planning!$M104=""),"",IF(AND(Planning!$H104&lt;=I$7+4,Planning!$M104&gt;=I$7),IF(Planning!$G104=0,"◆",IF(Planning!$O104="Terminé","T",IF(Planning!$O104="En retard","R",IF(Planning!$J104="Oui","C","P")))),""))</f>
        <v/>
      </c>
      <c r="J104" s="34">
        <f>IF(OR(Planning!$C104="",Planning!$M104=""),"",IF(AND(Planning!$H104&lt;=J$7+4,Planning!$M104&gt;=J$7),IF(Planning!$G104=0,"◆",IF(Planning!$O104="Terminé","T",IF(Planning!$O104="En retard","R",IF(Planning!$J104="Oui","C","P")))),""))</f>
        <v/>
      </c>
      <c r="K104" s="34">
        <f>IF(OR(Planning!$C104="",Planning!$M104=""),"",IF(AND(Planning!$H104&lt;=K$7+4,Planning!$M104&gt;=K$7),IF(Planning!$G104=0,"◆",IF(Planning!$O104="Terminé","T",IF(Planning!$O104="En retard","R",IF(Planning!$J104="Oui","C","P")))),""))</f>
        <v/>
      </c>
      <c r="L104" s="34">
        <f>IF(OR(Planning!$C104="",Planning!$M104=""),"",IF(AND(Planning!$H104&lt;=L$7+4,Planning!$M104&gt;=L$7),IF(Planning!$G104=0,"◆",IF(Planning!$O104="Terminé","T",IF(Planning!$O104="En retard","R",IF(Planning!$J104="Oui","C","P")))),""))</f>
        <v/>
      </c>
      <c r="M104" s="34">
        <f>IF(OR(Planning!$C104="",Planning!$M104=""),"",IF(AND(Planning!$H104&lt;=M$7+4,Planning!$M104&gt;=M$7),IF(Planning!$G104=0,"◆",IF(Planning!$O104="Terminé","T",IF(Planning!$O104="En retard","R",IF(Planning!$J104="Oui","C","P")))),""))</f>
        <v/>
      </c>
      <c r="N104" s="34">
        <f>IF(OR(Planning!$C104="",Planning!$M104=""),"",IF(AND(Planning!$H104&lt;=N$7+4,Planning!$M104&gt;=N$7),IF(Planning!$G104=0,"◆",IF(Planning!$O104="Terminé","T",IF(Planning!$O104="En retard","R",IF(Planning!$J104="Oui","C","P")))),""))</f>
        <v/>
      </c>
      <c r="O104" s="34">
        <f>IF(OR(Planning!$C104="",Planning!$M104=""),"",IF(AND(Planning!$H104&lt;=O$7+4,Planning!$M104&gt;=O$7),IF(Planning!$G104=0,"◆",IF(Planning!$O104="Terminé","T",IF(Planning!$O104="En retard","R",IF(Planning!$J104="Oui","C","P")))),""))</f>
        <v/>
      </c>
      <c r="P104" s="34">
        <f>IF(OR(Planning!$C104="",Planning!$M104=""),"",IF(AND(Planning!$H104&lt;=P$7+4,Planning!$M104&gt;=P$7),IF(Planning!$G104=0,"◆",IF(Planning!$O104="Terminé","T",IF(Planning!$O104="En retard","R",IF(Planning!$J104="Oui","C","P")))),""))</f>
        <v/>
      </c>
      <c r="Q104" s="34">
        <f>IF(OR(Planning!$C104="",Planning!$M104=""),"",IF(AND(Planning!$H104&lt;=Q$7+4,Planning!$M104&gt;=Q$7),IF(Planning!$G104=0,"◆",IF(Planning!$O104="Terminé","T",IF(Planning!$O104="En retard","R",IF(Planning!$J104="Oui","C","P")))),""))</f>
        <v/>
      </c>
      <c r="R104" s="34">
        <f>IF(OR(Planning!$C104="",Planning!$M104=""),"",IF(AND(Planning!$H104&lt;=R$7+4,Planning!$M104&gt;=R$7),IF(Planning!$G104=0,"◆",IF(Planning!$O104="Terminé","T",IF(Planning!$O104="En retard","R",IF(Planning!$J104="Oui","C","P")))),""))</f>
        <v/>
      </c>
      <c r="S104" s="34">
        <f>IF(OR(Planning!$C104="",Planning!$M104=""),"",IF(AND(Planning!$H104&lt;=S$7+4,Planning!$M104&gt;=S$7),IF(Planning!$G104=0,"◆",IF(Planning!$O104="Terminé","T",IF(Planning!$O104="En retard","R",IF(Planning!$J104="Oui","C","P")))),""))</f>
        <v/>
      </c>
      <c r="T104" s="34">
        <f>IF(OR(Planning!$C104="",Planning!$M104=""),"",IF(AND(Planning!$H104&lt;=T$7+4,Planning!$M104&gt;=T$7),IF(Planning!$G104=0,"◆",IF(Planning!$O104="Terminé","T",IF(Planning!$O104="En retard","R",IF(Planning!$J104="Oui","C","P")))),""))</f>
        <v/>
      </c>
      <c r="U104" s="34">
        <f>IF(OR(Planning!$C104="",Planning!$M104=""),"",IF(AND(Planning!$H104&lt;=U$7+4,Planning!$M104&gt;=U$7),IF(Planning!$G104=0,"◆",IF(Planning!$O104="Terminé","T",IF(Planning!$O104="En retard","R",IF(Planning!$J104="Oui","C","P")))),""))</f>
        <v/>
      </c>
      <c r="V104" s="34">
        <f>IF(OR(Planning!$C104="",Planning!$M104=""),"",IF(AND(Planning!$H104&lt;=V$7+4,Planning!$M104&gt;=V$7),IF(Planning!$G104=0,"◆",IF(Planning!$O104="Terminé","T",IF(Planning!$O104="En retard","R",IF(Planning!$J104="Oui","C","P")))),""))</f>
        <v/>
      </c>
      <c r="W104" s="34">
        <f>IF(OR(Planning!$C104="",Planning!$M104=""),"",IF(AND(Planning!$H104&lt;=W$7+4,Planning!$M104&gt;=W$7),IF(Planning!$G104=0,"◆",IF(Planning!$O104="Terminé","T",IF(Planning!$O104="En retard","R",IF(Planning!$J104="Oui","C","P")))),""))</f>
        <v/>
      </c>
      <c r="X104" s="34">
        <f>IF(OR(Planning!$C104="",Planning!$M104=""),"",IF(AND(Planning!$H104&lt;=X$7+4,Planning!$M104&gt;=X$7),IF(Planning!$G104=0,"◆",IF(Planning!$O104="Terminé","T",IF(Planning!$O104="En retard","R",IF(Planning!$J104="Oui","C","P")))),""))</f>
        <v/>
      </c>
      <c r="Y104" s="34">
        <f>IF(OR(Planning!$C104="",Planning!$M104=""),"",IF(AND(Planning!$H104&lt;=Y$7+4,Planning!$M104&gt;=Y$7),IF(Planning!$G104=0,"◆",IF(Planning!$O104="Terminé","T",IF(Planning!$O104="En retard","R",IF(Planning!$J104="Oui","C","P")))),""))</f>
        <v/>
      </c>
      <c r="Z104" s="34">
        <f>IF(OR(Planning!$C104="",Planning!$M104=""),"",IF(AND(Planning!$H104&lt;=Z$7+4,Planning!$M104&gt;=Z$7),IF(Planning!$G104=0,"◆",IF(Planning!$O104="Terminé","T",IF(Planning!$O104="En retard","R",IF(Planning!$J104="Oui","C","P")))),""))</f>
        <v/>
      </c>
      <c r="AA104" s="34">
        <f>IF(OR(Planning!$C104="",Planning!$M104=""),"",IF(AND(Planning!$H104&lt;=AA$7+4,Planning!$M104&gt;=AA$7),IF(Planning!$G104=0,"◆",IF(Planning!$O104="Terminé","T",IF(Planning!$O104="En retard","R",IF(Planning!$J104="Oui","C","P")))),""))</f>
        <v/>
      </c>
      <c r="AB104" s="34">
        <f>IF(OR(Planning!$C104="",Planning!$M104=""),"",IF(AND(Planning!$H104&lt;=AB$7+4,Planning!$M104&gt;=AB$7),IF(Planning!$G104=0,"◆",IF(Planning!$O104="Terminé","T",IF(Planning!$O104="En retard","R",IF(Planning!$J104="Oui","C","P")))),""))</f>
        <v/>
      </c>
      <c r="AC104" s="34">
        <f>IF(OR(Planning!$C104="",Planning!$M104=""),"",IF(AND(Planning!$H104&lt;=AC$7+4,Planning!$M104&gt;=AC$7),IF(Planning!$G104=0,"◆",IF(Planning!$O104="Terminé","T",IF(Planning!$O104="En retard","R",IF(Planning!$J104="Oui","C","P")))),""))</f>
        <v/>
      </c>
      <c r="AD104" s="34">
        <f>IF(OR(Planning!$C104="",Planning!$M104=""),"",IF(AND(Planning!$H104&lt;=AD$7+4,Planning!$M104&gt;=AD$7),IF(Planning!$G104=0,"◆",IF(Planning!$O104="Terminé","T",IF(Planning!$O104="En retard","R",IF(Planning!$J104="Oui","C","P")))),""))</f>
        <v/>
      </c>
      <c r="AE104" s="34">
        <f>IF(OR(Planning!$C104="",Planning!$M104=""),"",IF(AND(Planning!$H104&lt;=AE$7+4,Planning!$M104&gt;=AE$7),IF(Planning!$G104=0,"◆",IF(Planning!$O104="Terminé","T",IF(Planning!$O104="En retard","R",IF(Planning!$J104="Oui","C","P")))),""))</f>
        <v/>
      </c>
      <c r="AF104" s="34">
        <f>IF(OR(Planning!$C104="",Planning!$M104=""),"",IF(AND(Planning!$H104&lt;=AF$7+4,Planning!$M104&gt;=AF$7),IF(Planning!$G104=0,"◆",IF(Planning!$O104="Terminé","T",IF(Planning!$O104="En retard","R",IF(Planning!$J104="Oui","C","P")))),""))</f>
        <v/>
      </c>
      <c r="AG104" s="34">
        <f>IF(OR(Planning!$C104="",Planning!$M104=""),"",IF(AND(Planning!$H104&lt;=AG$7+4,Planning!$M104&gt;=AG$7),IF(Planning!$G104=0,"◆",IF(Planning!$O104="Terminé","T",IF(Planning!$O104="En retard","R",IF(Planning!$J104="Oui","C","P")))),""))</f>
        <v/>
      </c>
      <c r="AH104" s="34">
        <f>IF(OR(Planning!$C104="",Planning!$M104=""),"",IF(AND(Planning!$H104&lt;=AH$7+4,Planning!$M104&gt;=AH$7),IF(Planning!$G104=0,"◆",IF(Planning!$O104="Terminé","T",IF(Planning!$O104="En retard","R",IF(Planning!$J104="Oui","C","P")))),""))</f>
        <v/>
      </c>
      <c r="AI104" s="34">
        <f>IF(OR(Planning!$C104="",Planning!$M104=""),"",IF(AND(Planning!$H104&lt;=AI$7+4,Planning!$M104&gt;=AI$7),IF(Planning!$G104=0,"◆",IF(Planning!$O104="Terminé","T",IF(Planning!$O104="En retard","R",IF(Planning!$J104="Oui","C","P")))),""))</f>
        <v/>
      </c>
      <c r="AJ104" s="34">
        <f>IF(OR(Planning!$C104="",Planning!$M104=""),"",IF(AND(Planning!$H104&lt;=AJ$7+4,Planning!$M104&gt;=AJ$7),IF(Planning!$G104=0,"◆",IF(Planning!$O104="Terminé","T",IF(Planning!$O104="En retard","R",IF(Planning!$J104="Oui","C","P")))),""))</f>
        <v/>
      </c>
      <c r="AK104" s="34">
        <f>IF(OR(Planning!$C104="",Planning!$M104=""),"",IF(AND(Planning!$H104&lt;=AK$7+4,Planning!$M104&gt;=AK$7),IF(Planning!$G104=0,"◆",IF(Planning!$O104="Terminé","T",IF(Planning!$O104="En retard","R",IF(Planning!$J104="Oui","C","P")))),""))</f>
        <v/>
      </c>
      <c r="AL104" s="34">
        <f>IF(OR(Planning!$C104="",Planning!$M104=""),"",IF(AND(Planning!$H104&lt;=AL$7+4,Planning!$M104&gt;=AL$7),IF(Planning!$G104=0,"◆",IF(Planning!$O104="Terminé","T",IF(Planning!$O104="En retard","R",IF(Planning!$J104="Oui","C","P")))),""))</f>
        <v/>
      </c>
      <c r="AM104" s="34">
        <f>IF(OR(Planning!$C104="",Planning!$M104=""),"",IF(AND(Planning!$H104&lt;=AM$7+4,Planning!$M104&gt;=AM$7),IF(Planning!$G104=0,"◆",IF(Planning!$O104="Terminé","T",IF(Planning!$O104="En retard","R",IF(Planning!$J104="Oui","C","P")))),""))</f>
        <v/>
      </c>
      <c r="AN104" s="34">
        <f>IF(OR(Planning!$C104="",Planning!$M104=""),"",IF(AND(Planning!$H104&lt;=AN$7+4,Planning!$M104&gt;=AN$7),IF(Planning!$G104=0,"◆",IF(Planning!$O104="Terminé","T",IF(Planning!$O104="En retard","R",IF(Planning!$J104="Oui","C","P")))),""))</f>
        <v/>
      </c>
      <c r="AO104" s="34">
        <f>IF(OR(Planning!$C104="",Planning!$M104=""),"",IF(AND(Planning!$H104&lt;=AO$7+4,Planning!$M104&gt;=AO$7),IF(Planning!$G104=0,"◆",IF(Planning!$O104="Terminé","T",IF(Planning!$O104="En retard","R",IF(Planning!$J104="Oui","C","P")))),""))</f>
        <v/>
      </c>
      <c r="AP104" s="34">
        <f>IF(OR(Planning!$C104="",Planning!$M104=""),"",IF(AND(Planning!$H104&lt;=AP$7+4,Planning!$M104&gt;=AP$7),IF(Planning!$G104=0,"◆",IF(Planning!$O104="Terminé","T",IF(Planning!$O104="En retard","R",IF(Planning!$J104="Oui","C","P")))),""))</f>
        <v/>
      </c>
      <c r="AQ104" s="34">
        <f>IF(OR(Planning!$C104="",Planning!$M104=""),"",IF(AND(Planning!$H104&lt;=AQ$7+4,Planning!$M104&gt;=AQ$7),IF(Planning!$G104=0,"◆",IF(Planning!$O104="Terminé","T",IF(Planning!$O104="En retard","R",IF(Planning!$J104="Oui","C","P")))),""))</f>
        <v/>
      </c>
    </row>
    <row r="105">
      <c r="A105" s="33">
        <f>IF(Planning!$C105="","",Planning!A105)</f>
        <v/>
      </c>
      <c r="B105" s="33">
        <f>IF(Planning!$C105="","",Planning!C105)</f>
        <v/>
      </c>
      <c r="C105" s="33">
        <f>IF(Planning!$C105="","",Planning!D105)</f>
        <v/>
      </c>
      <c r="D105" s="34">
        <f>IF(OR(Planning!$C105="",Planning!$M105=""),"",IF(AND(Planning!$H105&lt;=D$7+4,Planning!$M105&gt;=D$7),IF(Planning!$G105=0,"◆",IF(Planning!$O105="Terminé","T",IF(Planning!$O105="En retard","R",IF(Planning!$J105="Oui","C","P")))),""))</f>
        <v/>
      </c>
      <c r="E105" s="34">
        <f>IF(OR(Planning!$C105="",Planning!$M105=""),"",IF(AND(Planning!$H105&lt;=E$7+4,Planning!$M105&gt;=E$7),IF(Planning!$G105=0,"◆",IF(Planning!$O105="Terminé","T",IF(Planning!$O105="En retard","R",IF(Planning!$J105="Oui","C","P")))),""))</f>
        <v/>
      </c>
      <c r="F105" s="34">
        <f>IF(OR(Planning!$C105="",Planning!$M105=""),"",IF(AND(Planning!$H105&lt;=F$7+4,Planning!$M105&gt;=F$7),IF(Planning!$G105=0,"◆",IF(Planning!$O105="Terminé","T",IF(Planning!$O105="En retard","R",IF(Planning!$J105="Oui","C","P")))),""))</f>
        <v/>
      </c>
      <c r="G105" s="34">
        <f>IF(OR(Planning!$C105="",Planning!$M105=""),"",IF(AND(Planning!$H105&lt;=G$7+4,Planning!$M105&gt;=G$7),IF(Planning!$G105=0,"◆",IF(Planning!$O105="Terminé","T",IF(Planning!$O105="En retard","R",IF(Planning!$J105="Oui","C","P")))),""))</f>
        <v/>
      </c>
      <c r="H105" s="34">
        <f>IF(OR(Planning!$C105="",Planning!$M105=""),"",IF(AND(Planning!$H105&lt;=H$7+4,Planning!$M105&gt;=H$7),IF(Planning!$G105=0,"◆",IF(Planning!$O105="Terminé","T",IF(Planning!$O105="En retard","R",IF(Planning!$J105="Oui","C","P")))),""))</f>
        <v/>
      </c>
      <c r="I105" s="34">
        <f>IF(OR(Planning!$C105="",Planning!$M105=""),"",IF(AND(Planning!$H105&lt;=I$7+4,Planning!$M105&gt;=I$7),IF(Planning!$G105=0,"◆",IF(Planning!$O105="Terminé","T",IF(Planning!$O105="En retard","R",IF(Planning!$J105="Oui","C","P")))),""))</f>
        <v/>
      </c>
      <c r="J105" s="34">
        <f>IF(OR(Planning!$C105="",Planning!$M105=""),"",IF(AND(Planning!$H105&lt;=J$7+4,Planning!$M105&gt;=J$7),IF(Planning!$G105=0,"◆",IF(Planning!$O105="Terminé","T",IF(Planning!$O105="En retard","R",IF(Planning!$J105="Oui","C","P")))),""))</f>
        <v/>
      </c>
      <c r="K105" s="34">
        <f>IF(OR(Planning!$C105="",Planning!$M105=""),"",IF(AND(Planning!$H105&lt;=K$7+4,Planning!$M105&gt;=K$7),IF(Planning!$G105=0,"◆",IF(Planning!$O105="Terminé","T",IF(Planning!$O105="En retard","R",IF(Planning!$J105="Oui","C","P")))),""))</f>
        <v/>
      </c>
      <c r="L105" s="34">
        <f>IF(OR(Planning!$C105="",Planning!$M105=""),"",IF(AND(Planning!$H105&lt;=L$7+4,Planning!$M105&gt;=L$7),IF(Planning!$G105=0,"◆",IF(Planning!$O105="Terminé","T",IF(Planning!$O105="En retard","R",IF(Planning!$J105="Oui","C","P")))),""))</f>
        <v/>
      </c>
      <c r="M105" s="34">
        <f>IF(OR(Planning!$C105="",Planning!$M105=""),"",IF(AND(Planning!$H105&lt;=M$7+4,Planning!$M105&gt;=M$7),IF(Planning!$G105=0,"◆",IF(Planning!$O105="Terminé","T",IF(Planning!$O105="En retard","R",IF(Planning!$J105="Oui","C","P")))),""))</f>
        <v/>
      </c>
      <c r="N105" s="34">
        <f>IF(OR(Planning!$C105="",Planning!$M105=""),"",IF(AND(Planning!$H105&lt;=N$7+4,Planning!$M105&gt;=N$7),IF(Planning!$G105=0,"◆",IF(Planning!$O105="Terminé","T",IF(Planning!$O105="En retard","R",IF(Planning!$J105="Oui","C","P")))),""))</f>
        <v/>
      </c>
      <c r="O105" s="34">
        <f>IF(OR(Planning!$C105="",Planning!$M105=""),"",IF(AND(Planning!$H105&lt;=O$7+4,Planning!$M105&gt;=O$7),IF(Planning!$G105=0,"◆",IF(Planning!$O105="Terminé","T",IF(Planning!$O105="En retard","R",IF(Planning!$J105="Oui","C","P")))),""))</f>
        <v/>
      </c>
      <c r="P105" s="34">
        <f>IF(OR(Planning!$C105="",Planning!$M105=""),"",IF(AND(Planning!$H105&lt;=P$7+4,Planning!$M105&gt;=P$7),IF(Planning!$G105=0,"◆",IF(Planning!$O105="Terminé","T",IF(Planning!$O105="En retard","R",IF(Planning!$J105="Oui","C","P")))),""))</f>
        <v/>
      </c>
      <c r="Q105" s="34">
        <f>IF(OR(Planning!$C105="",Planning!$M105=""),"",IF(AND(Planning!$H105&lt;=Q$7+4,Planning!$M105&gt;=Q$7),IF(Planning!$G105=0,"◆",IF(Planning!$O105="Terminé","T",IF(Planning!$O105="En retard","R",IF(Planning!$J105="Oui","C","P")))),""))</f>
        <v/>
      </c>
      <c r="R105" s="34">
        <f>IF(OR(Planning!$C105="",Planning!$M105=""),"",IF(AND(Planning!$H105&lt;=R$7+4,Planning!$M105&gt;=R$7),IF(Planning!$G105=0,"◆",IF(Planning!$O105="Terminé","T",IF(Planning!$O105="En retard","R",IF(Planning!$J105="Oui","C","P")))),""))</f>
        <v/>
      </c>
      <c r="S105" s="34">
        <f>IF(OR(Planning!$C105="",Planning!$M105=""),"",IF(AND(Planning!$H105&lt;=S$7+4,Planning!$M105&gt;=S$7),IF(Planning!$G105=0,"◆",IF(Planning!$O105="Terminé","T",IF(Planning!$O105="En retard","R",IF(Planning!$J105="Oui","C","P")))),""))</f>
        <v/>
      </c>
      <c r="T105" s="34">
        <f>IF(OR(Planning!$C105="",Planning!$M105=""),"",IF(AND(Planning!$H105&lt;=T$7+4,Planning!$M105&gt;=T$7),IF(Planning!$G105=0,"◆",IF(Planning!$O105="Terminé","T",IF(Planning!$O105="En retard","R",IF(Planning!$J105="Oui","C","P")))),""))</f>
        <v/>
      </c>
      <c r="U105" s="34">
        <f>IF(OR(Planning!$C105="",Planning!$M105=""),"",IF(AND(Planning!$H105&lt;=U$7+4,Planning!$M105&gt;=U$7),IF(Planning!$G105=0,"◆",IF(Planning!$O105="Terminé","T",IF(Planning!$O105="En retard","R",IF(Planning!$J105="Oui","C","P")))),""))</f>
        <v/>
      </c>
      <c r="V105" s="34">
        <f>IF(OR(Planning!$C105="",Planning!$M105=""),"",IF(AND(Planning!$H105&lt;=V$7+4,Planning!$M105&gt;=V$7),IF(Planning!$G105=0,"◆",IF(Planning!$O105="Terminé","T",IF(Planning!$O105="En retard","R",IF(Planning!$J105="Oui","C","P")))),""))</f>
        <v/>
      </c>
      <c r="W105" s="34">
        <f>IF(OR(Planning!$C105="",Planning!$M105=""),"",IF(AND(Planning!$H105&lt;=W$7+4,Planning!$M105&gt;=W$7),IF(Planning!$G105=0,"◆",IF(Planning!$O105="Terminé","T",IF(Planning!$O105="En retard","R",IF(Planning!$J105="Oui","C","P")))),""))</f>
        <v/>
      </c>
      <c r="X105" s="34">
        <f>IF(OR(Planning!$C105="",Planning!$M105=""),"",IF(AND(Planning!$H105&lt;=X$7+4,Planning!$M105&gt;=X$7),IF(Planning!$G105=0,"◆",IF(Planning!$O105="Terminé","T",IF(Planning!$O105="En retard","R",IF(Planning!$J105="Oui","C","P")))),""))</f>
        <v/>
      </c>
      <c r="Y105" s="34">
        <f>IF(OR(Planning!$C105="",Planning!$M105=""),"",IF(AND(Planning!$H105&lt;=Y$7+4,Planning!$M105&gt;=Y$7),IF(Planning!$G105=0,"◆",IF(Planning!$O105="Terminé","T",IF(Planning!$O105="En retard","R",IF(Planning!$J105="Oui","C","P")))),""))</f>
        <v/>
      </c>
      <c r="Z105" s="34">
        <f>IF(OR(Planning!$C105="",Planning!$M105=""),"",IF(AND(Planning!$H105&lt;=Z$7+4,Planning!$M105&gt;=Z$7),IF(Planning!$G105=0,"◆",IF(Planning!$O105="Terminé","T",IF(Planning!$O105="En retard","R",IF(Planning!$J105="Oui","C","P")))),""))</f>
        <v/>
      </c>
      <c r="AA105" s="34">
        <f>IF(OR(Planning!$C105="",Planning!$M105=""),"",IF(AND(Planning!$H105&lt;=AA$7+4,Planning!$M105&gt;=AA$7),IF(Planning!$G105=0,"◆",IF(Planning!$O105="Terminé","T",IF(Planning!$O105="En retard","R",IF(Planning!$J105="Oui","C","P")))),""))</f>
        <v/>
      </c>
      <c r="AB105" s="34">
        <f>IF(OR(Planning!$C105="",Planning!$M105=""),"",IF(AND(Planning!$H105&lt;=AB$7+4,Planning!$M105&gt;=AB$7),IF(Planning!$G105=0,"◆",IF(Planning!$O105="Terminé","T",IF(Planning!$O105="En retard","R",IF(Planning!$J105="Oui","C","P")))),""))</f>
        <v/>
      </c>
      <c r="AC105" s="34">
        <f>IF(OR(Planning!$C105="",Planning!$M105=""),"",IF(AND(Planning!$H105&lt;=AC$7+4,Planning!$M105&gt;=AC$7),IF(Planning!$G105=0,"◆",IF(Planning!$O105="Terminé","T",IF(Planning!$O105="En retard","R",IF(Planning!$J105="Oui","C","P")))),""))</f>
        <v/>
      </c>
      <c r="AD105" s="34">
        <f>IF(OR(Planning!$C105="",Planning!$M105=""),"",IF(AND(Planning!$H105&lt;=AD$7+4,Planning!$M105&gt;=AD$7),IF(Planning!$G105=0,"◆",IF(Planning!$O105="Terminé","T",IF(Planning!$O105="En retard","R",IF(Planning!$J105="Oui","C","P")))),""))</f>
        <v/>
      </c>
      <c r="AE105" s="34">
        <f>IF(OR(Planning!$C105="",Planning!$M105=""),"",IF(AND(Planning!$H105&lt;=AE$7+4,Planning!$M105&gt;=AE$7),IF(Planning!$G105=0,"◆",IF(Planning!$O105="Terminé","T",IF(Planning!$O105="En retard","R",IF(Planning!$J105="Oui","C","P")))),""))</f>
        <v/>
      </c>
      <c r="AF105" s="34">
        <f>IF(OR(Planning!$C105="",Planning!$M105=""),"",IF(AND(Planning!$H105&lt;=AF$7+4,Planning!$M105&gt;=AF$7),IF(Planning!$G105=0,"◆",IF(Planning!$O105="Terminé","T",IF(Planning!$O105="En retard","R",IF(Planning!$J105="Oui","C","P")))),""))</f>
        <v/>
      </c>
      <c r="AG105" s="34">
        <f>IF(OR(Planning!$C105="",Planning!$M105=""),"",IF(AND(Planning!$H105&lt;=AG$7+4,Planning!$M105&gt;=AG$7),IF(Planning!$G105=0,"◆",IF(Planning!$O105="Terminé","T",IF(Planning!$O105="En retard","R",IF(Planning!$J105="Oui","C","P")))),""))</f>
        <v/>
      </c>
      <c r="AH105" s="34">
        <f>IF(OR(Planning!$C105="",Planning!$M105=""),"",IF(AND(Planning!$H105&lt;=AH$7+4,Planning!$M105&gt;=AH$7),IF(Planning!$G105=0,"◆",IF(Planning!$O105="Terminé","T",IF(Planning!$O105="En retard","R",IF(Planning!$J105="Oui","C","P")))),""))</f>
        <v/>
      </c>
      <c r="AI105" s="34">
        <f>IF(OR(Planning!$C105="",Planning!$M105=""),"",IF(AND(Planning!$H105&lt;=AI$7+4,Planning!$M105&gt;=AI$7),IF(Planning!$G105=0,"◆",IF(Planning!$O105="Terminé","T",IF(Planning!$O105="En retard","R",IF(Planning!$J105="Oui","C","P")))),""))</f>
        <v/>
      </c>
      <c r="AJ105" s="34">
        <f>IF(OR(Planning!$C105="",Planning!$M105=""),"",IF(AND(Planning!$H105&lt;=AJ$7+4,Planning!$M105&gt;=AJ$7),IF(Planning!$G105=0,"◆",IF(Planning!$O105="Terminé","T",IF(Planning!$O105="En retard","R",IF(Planning!$J105="Oui","C","P")))),""))</f>
        <v/>
      </c>
      <c r="AK105" s="34">
        <f>IF(OR(Planning!$C105="",Planning!$M105=""),"",IF(AND(Planning!$H105&lt;=AK$7+4,Planning!$M105&gt;=AK$7),IF(Planning!$G105=0,"◆",IF(Planning!$O105="Terminé","T",IF(Planning!$O105="En retard","R",IF(Planning!$J105="Oui","C","P")))),""))</f>
        <v/>
      </c>
      <c r="AL105" s="34">
        <f>IF(OR(Planning!$C105="",Planning!$M105=""),"",IF(AND(Planning!$H105&lt;=AL$7+4,Planning!$M105&gt;=AL$7),IF(Planning!$G105=0,"◆",IF(Planning!$O105="Terminé","T",IF(Planning!$O105="En retard","R",IF(Planning!$J105="Oui","C","P")))),""))</f>
        <v/>
      </c>
      <c r="AM105" s="34">
        <f>IF(OR(Planning!$C105="",Planning!$M105=""),"",IF(AND(Planning!$H105&lt;=AM$7+4,Planning!$M105&gt;=AM$7),IF(Planning!$G105=0,"◆",IF(Planning!$O105="Terminé","T",IF(Planning!$O105="En retard","R",IF(Planning!$J105="Oui","C","P")))),""))</f>
        <v/>
      </c>
      <c r="AN105" s="34">
        <f>IF(OR(Planning!$C105="",Planning!$M105=""),"",IF(AND(Planning!$H105&lt;=AN$7+4,Planning!$M105&gt;=AN$7),IF(Planning!$G105=0,"◆",IF(Planning!$O105="Terminé","T",IF(Planning!$O105="En retard","R",IF(Planning!$J105="Oui","C","P")))),""))</f>
        <v/>
      </c>
      <c r="AO105" s="34">
        <f>IF(OR(Planning!$C105="",Planning!$M105=""),"",IF(AND(Planning!$H105&lt;=AO$7+4,Planning!$M105&gt;=AO$7),IF(Planning!$G105=0,"◆",IF(Planning!$O105="Terminé","T",IF(Planning!$O105="En retard","R",IF(Planning!$J105="Oui","C","P")))),""))</f>
        <v/>
      </c>
      <c r="AP105" s="34">
        <f>IF(OR(Planning!$C105="",Planning!$M105=""),"",IF(AND(Planning!$H105&lt;=AP$7+4,Planning!$M105&gt;=AP$7),IF(Planning!$G105=0,"◆",IF(Planning!$O105="Terminé","T",IF(Planning!$O105="En retard","R",IF(Planning!$J105="Oui","C","P")))),""))</f>
        <v/>
      </c>
      <c r="AQ105" s="34">
        <f>IF(OR(Planning!$C105="",Planning!$M105=""),"",IF(AND(Planning!$H105&lt;=AQ$7+4,Planning!$M105&gt;=AQ$7),IF(Planning!$G105=0,"◆",IF(Planning!$O105="Terminé","T",IF(Planning!$O105="En retard","R",IF(Planning!$J105="Oui","C","P")))),""))</f>
        <v/>
      </c>
    </row>
    <row r="106">
      <c r="A106" s="33">
        <f>IF(Planning!$C106="","",Planning!A106)</f>
        <v/>
      </c>
      <c r="B106" s="33">
        <f>IF(Planning!$C106="","",Planning!C106)</f>
        <v/>
      </c>
      <c r="C106" s="33">
        <f>IF(Planning!$C106="","",Planning!D106)</f>
        <v/>
      </c>
      <c r="D106" s="34">
        <f>IF(OR(Planning!$C106="",Planning!$M106=""),"",IF(AND(Planning!$H106&lt;=D$7+4,Planning!$M106&gt;=D$7),IF(Planning!$G106=0,"◆",IF(Planning!$O106="Terminé","T",IF(Planning!$O106="En retard","R",IF(Planning!$J106="Oui","C","P")))),""))</f>
        <v/>
      </c>
      <c r="E106" s="34">
        <f>IF(OR(Planning!$C106="",Planning!$M106=""),"",IF(AND(Planning!$H106&lt;=E$7+4,Planning!$M106&gt;=E$7),IF(Planning!$G106=0,"◆",IF(Planning!$O106="Terminé","T",IF(Planning!$O106="En retard","R",IF(Planning!$J106="Oui","C","P")))),""))</f>
        <v/>
      </c>
      <c r="F106" s="34">
        <f>IF(OR(Planning!$C106="",Planning!$M106=""),"",IF(AND(Planning!$H106&lt;=F$7+4,Planning!$M106&gt;=F$7),IF(Planning!$G106=0,"◆",IF(Planning!$O106="Terminé","T",IF(Planning!$O106="En retard","R",IF(Planning!$J106="Oui","C","P")))),""))</f>
        <v/>
      </c>
      <c r="G106" s="34">
        <f>IF(OR(Planning!$C106="",Planning!$M106=""),"",IF(AND(Planning!$H106&lt;=G$7+4,Planning!$M106&gt;=G$7),IF(Planning!$G106=0,"◆",IF(Planning!$O106="Terminé","T",IF(Planning!$O106="En retard","R",IF(Planning!$J106="Oui","C","P")))),""))</f>
        <v/>
      </c>
      <c r="H106" s="34">
        <f>IF(OR(Planning!$C106="",Planning!$M106=""),"",IF(AND(Planning!$H106&lt;=H$7+4,Planning!$M106&gt;=H$7),IF(Planning!$G106=0,"◆",IF(Planning!$O106="Terminé","T",IF(Planning!$O106="En retard","R",IF(Planning!$J106="Oui","C","P")))),""))</f>
        <v/>
      </c>
      <c r="I106" s="34">
        <f>IF(OR(Planning!$C106="",Planning!$M106=""),"",IF(AND(Planning!$H106&lt;=I$7+4,Planning!$M106&gt;=I$7),IF(Planning!$G106=0,"◆",IF(Planning!$O106="Terminé","T",IF(Planning!$O106="En retard","R",IF(Planning!$J106="Oui","C","P")))),""))</f>
        <v/>
      </c>
      <c r="J106" s="34">
        <f>IF(OR(Planning!$C106="",Planning!$M106=""),"",IF(AND(Planning!$H106&lt;=J$7+4,Planning!$M106&gt;=J$7),IF(Planning!$G106=0,"◆",IF(Planning!$O106="Terminé","T",IF(Planning!$O106="En retard","R",IF(Planning!$J106="Oui","C","P")))),""))</f>
        <v/>
      </c>
      <c r="K106" s="34">
        <f>IF(OR(Planning!$C106="",Planning!$M106=""),"",IF(AND(Planning!$H106&lt;=K$7+4,Planning!$M106&gt;=K$7),IF(Planning!$G106=0,"◆",IF(Planning!$O106="Terminé","T",IF(Planning!$O106="En retard","R",IF(Planning!$J106="Oui","C","P")))),""))</f>
        <v/>
      </c>
      <c r="L106" s="34">
        <f>IF(OR(Planning!$C106="",Planning!$M106=""),"",IF(AND(Planning!$H106&lt;=L$7+4,Planning!$M106&gt;=L$7),IF(Planning!$G106=0,"◆",IF(Planning!$O106="Terminé","T",IF(Planning!$O106="En retard","R",IF(Planning!$J106="Oui","C","P")))),""))</f>
        <v/>
      </c>
      <c r="M106" s="34">
        <f>IF(OR(Planning!$C106="",Planning!$M106=""),"",IF(AND(Planning!$H106&lt;=M$7+4,Planning!$M106&gt;=M$7),IF(Planning!$G106=0,"◆",IF(Planning!$O106="Terminé","T",IF(Planning!$O106="En retard","R",IF(Planning!$J106="Oui","C","P")))),""))</f>
        <v/>
      </c>
      <c r="N106" s="34">
        <f>IF(OR(Planning!$C106="",Planning!$M106=""),"",IF(AND(Planning!$H106&lt;=N$7+4,Planning!$M106&gt;=N$7),IF(Planning!$G106=0,"◆",IF(Planning!$O106="Terminé","T",IF(Planning!$O106="En retard","R",IF(Planning!$J106="Oui","C","P")))),""))</f>
        <v/>
      </c>
      <c r="O106" s="34">
        <f>IF(OR(Planning!$C106="",Planning!$M106=""),"",IF(AND(Planning!$H106&lt;=O$7+4,Planning!$M106&gt;=O$7),IF(Planning!$G106=0,"◆",IF(Planning!$O106="Terminé","T",IF(Planning!$O106="En retard","R",IF(Planning!$J106="Oui","C","P")))),""))</f>
        <v/>
      </c>
      <c r="P106" s="34">
        <f>IF(OR(Planning!$C106="",Planning!$M106=""),"",IF(AND(Planning!$H106&lt;=P$7+4,Planning!$M106&gt;=P$7),IF(Planning!$G106=0,"◆",IF(Planning!$O106="Terminé","T",IF(Planning!$O106="En retard","R",IF(Planning!$J106="Oui","C","P")))),""))</f>
        <v/>
      </c>
      <c r="Q106" s="34">
        <f>IF(OR(Planning!$C106="",Planning!$M106=""),"",IF(AND(Planning!$H106&lt;=Q$7+4,Planning!$M106&gt;=Q$7),IF(Planning!$G106=0,"◆",IF(Planning!$O106="Terminé","T",IF(Planning!$O106="En retard","R",IF(Planning!$J106="Oui","C","P")))),""))</f>
        <v/>
      </c>
      <c r="R106" s="34">
        <f>IF(OR(Planning!$C106="",Planning!$M106=""),"",IF(AND(Planning!$H106&lt;=R$7+4,Planning!$M106&gt;=R$7),IF(Planning!$G106=0,"◆",IF(Planning!$O106="Terminé","T",IF(Planning!$O106="En retard","R",IF(Planning!$J106="Oui","C","P")))),""))</f>
        <v/>
      </c>
      <c r="S106" s="34">
        <f>IF(OR(Planning!$C106="",Planning!$M106=""),"",IF(AND(Planning!$H106&lt;=S$7+4,Planning!$M106&gt;=S$7),IF(Planning!$G106=0,"◆",IF(Planning!$O106="Terminé","T",IF(Planning!$O106="En retard","R",IF(Planning!$J106="Oui","C","P")))),""))</f>
        <v/>
      </c>
      <c r="T106" s="34">
        <f>IF(OR(Planning!$C106="",Planning!$M106=""),"",IF(AND(Planning!$H106&lt;=T$7+4,Planning!$M106&gt;=T$7),IF(Planning!$G106=0,"◆",IF(Planning!$O106="Terminé","T",IF(Planning!$O106="En retard","R",IF(Planning!$J106="Oui","C","P")))),""))</f>
        <v/>
      </c>
      <c r="U106" s="34">
        <f>IF(OR(Planning!$C106="",Planning!$M106=""),"",IF(AND(Planning!$H106&lt;=U$7+4,Planning!$M106&gt;=U$7),IF(Planning!$G106=0,"◆",IF(Planning!$O106="Terminé","T",IF(Planning!$O106="En retard","R",IF(Planning!$J106="Oui","C","P")))),""))</f>
        <v/>
      </c>
      <c r="V106" s="34">
        <f>IF(OR(Planning!$C106="",Planning!$M106=""),"",IF(AND(Planning!$H106&lt;=V$7+4,Planning!$M106&gt;=V$7),IF(Planning!$G106=0,"◆",IF(Planning!$O106="Terminé","T",IF(Planning!$O106="En retard","R",IF(Planning!$J106="Oui","C","P")))),""))</f>
        <v/>
      </c>
      <c r="W106" s="34">
        <f>IF(OR(Planning!$C106="",Planning!$M106=""),"",IF(AND(Planning!$H106&lt;=W$7+4,Planning!$M106&gt;=W$7),IF(Planning!$G106=0,"◆",IF(Planning!$O106="Terminé","T",IF(Planning!$O106="En retard","R",IF(Planning!$J106="Oui","C","P")))),""))</f>
        <v/>
      </c>
      <c r="X106" s="34">
        <f>IF(OR(Planning!$C106="",Planning!$M106=""),"",IF(AND(Planning!$H106&lt;=X$7+4,Planning!$M106&gt;=X$7),IF(Planning!$G106=0,"◆",IF(Planning!$O106="Terminé","T",IF(Planning!$O106="En retard","R",IF(Planning!$J106="Oui","C","P")))),""))</f>
        <v/>
      </c>
      <c r="Y106" s="34">
        <f>IF(OR(Planning!$C106="",Planning!$M106=""),"",IF(AND(Planning!$H106&lt;=Y$7+4,Planning!$M106&gt;=Y$7),IF(Planning!$G106=0,"◆",IF(Planning!$O106="Terminé","T",IF(Planning!$O106="En retard","R",IF(Planning!$J106="Oui","C","P")))),""))</f>
        <v/>
      </c>
      <c r="Z106" s="34">
        <f>IF(OR(Planning!$C106="",Planning!$M106=""),"",IF(AND(Planning!$H106&lt;=Z$7+4,Planning!$M106&gt;=Z$7),IF(Planning!$G106=0,"◆",IF(Planning!$O106="Terminé","T",IF(Planning!$O106="En retard","R",IF(Planning!$J106="Oui","C","P")))),""))</f>
        <v/>
      </c>
      <c r="AA106" s="34">
        <f>IF(OR(Planning!$C106="",Planning!$M106=""),"",IF(AND(Planning!$H106&lt;=AA$7+4,Planning!$M106&gt;=AA$7),IF(Planning!$G106=0,"◆",IF(Planning!$O106="Terminé","T",IF(Planning!$O106="En retard","R",IF(Planning!$J106="Oui","C","P")))),""))</f>
        <v/>
      </c>
      <c r="AB106" s="34">
        <f>IF(OR(Planning!$C106="",Planning!$M106=""),"",IF(AND(Planning!$H106&lt;=AB$7+4,Planning!$M106&gt;=AB$7),IF(Planning!$G106=0,"◆",IF(Planning!$O106="Terminé","T",IF(Planning!$O106="En retard","R",IF(Planning!$J106="Oui","C","P")))),""))</f>
        <v/>
      </c>
      <c r="AC106" s="34">
        <f>IF(OR(Planning!$C106="",Planning!$M106=""),"",IF(AND(Planning!$H106&lt;=AC$7+4,Planning!$M106&gt;=AC$7),IF(Planning!$G106=0,"◆",IF(Planning!$O106="Terminé","T",IF(Planning!$O106="En retard","R",IF(Planning!$J106="Oui","C","P")))),""))</f>
        <v/>
      </c>
      <c r="AD106" s="34">
        <f>IF(OR(Planning!$C106="",Planning!$M106=""),"",IF(AND(Planning!$H106&lt;=AD$7+4,Planning!$M106&gt;=AD$7),IF(Planning!$G106=0,"◆",IF(Planning!$O106="Terminé","T",IF(Planning!$O106="En retard","R",IF(Planning!$J106="Oui","C","P")))),""))</f>
        <v/>
      </c>
      <c r="AE106" s="34">
        <f>IF(OR(Planning!$C106="",Planning!$M106=""),"",IF(AND(Planning!$H106&lt;=AE$7+4,Planning!$M106&gt;=AE$7),IF(Planning!$G106=0,"◆",IF(Planning!$O106="Terminé","T",IF(Planning!$O106="En retard","R",IF(Planning!$J106="Oui","C","P")))),""))</f>
        <v/>
      </c>
      <c r="AF106" s="34">
        <f>IF(OR(Planning!$C106="",Planning!$M106=""),"",IF(AND(Planning!$H106&lt;=AF$7+4,Planning!$M106&gt;=AF$7),IF(Planning!$G106=0,"◆",IF(Planning!$O106="Terminé","T",IF(Planning!$O106="En retard","R",IF(Planning!$J106="Oui","C","P")))),""))</f>
        <v/>
      </c>
      <c r="AG106" s="34">
        <f>IF(OR(Planning!$C106="",Planning!$M106=""),"",IF(AND(Planning!$H106&lt;=AG$7+4,Planning!$M106&gt;=AG$7),IF(Planning!$G106=0,"◆",IF(Planning!$O106="Terminé","T",IF(Planning!$O106="En retard","R",IF(Planning!$J106="Oui","C","P")))),""))</f>
        <v/>
      </c>
      <c r="AH106" s="34">
        <f>IF(OR(Planning!$C106="",Planning!$M106=""),"",IF(AND(Planning!$H106&lt;=AH$7+4,Planning!$M106&gt;=AH$7),IF(Planning!$G106=0,"◆",IF(Planning!$O106="Terminé","T",IF(Planning!$O106="En retard","R",IF(Planning!$J106="Oui","C","P")))),""))</f>
        <v/>
      </c>
      <c r="AI106" s="34">
        <f>IF(OR(Planning!$C106="",Planning!$M106=""),"",IF(AND(Planning!$H106&lt;=AI$7+4,Planning!$M106&gt;=AI$7),IF(Planning!$G106=0,"◆",IF(Planning!$O106="Terminé","T",IF(Planning!$O106="En retard","R",IF(Planning!$J106="Oui","C","P")))),""))</f>
        <v/>
      </c>
      <c r="AJ106" s="34">
        <f>IF(OR(Planning!$C106="",Planning!$M106=""),"",IF(AND(Planning!$H106&lt;=AJ$7+4,Planning!$M106&gt;=AJ$7),IF(Planning!$G106=0,"◆",IF(Planning!$O106="Terminé","T",IF(Planning!$O106="En retard","R",IF(Planning!$J106="Oui","C","P")))),""))</f>
        <v/>
      </c>
      <c r="AK106" s="34">
        <f>IF(OR(Planning!$C106="",Planning!$M106=""),"",IF(AND(Planning!$H106&lt;=AK$7+4,Planning!$M106&gt;=AK$7),IF(Planning!$G106=0,"◆",IF(Planning!$O106="Terminé","T",IF(Planning!$O106="En retard","R",IF(Planning!$J106="Oui","C","P")))),""))</f>
        <v/>
      </c>
      <c r="AL106" s="34">
        <f>IF(OR(Planning!$C106="",Planning!$M106=""),"",IF(AND(Planning!$H106&lt;=AL$7+4,Planning!$M106&gt;=AL$7),IF(Planning!$G106=0,"◆",IF(Planning!$O106="Terminé","T",IF(Planning!$O106="En retard","R",IF(Planning!$J106="Oui","C","P")))),""))</f>
        <v/>
      </c>
      <c r="AM106" s="34">
        <f>IF(OR(Planning!$C106="",Planning!$M106=""),"",IF(AND(Planning!$H106&lt;=AM$7+4,Planning!$M106&gt;=AM$7),IF(Planning!$G106=0,"◆",IF(Planning!$O106="Terminé","T",IF(Planning!$O106="En retard","R",IF(Planning!$J106="Oui","C","P")))),""))</f>
        <v/>
      </c>
      <c r="AN106" s="34">
        <f>IF(OR(Planning!$C106="",Planning!$M106=""),"",IF(AND(Planning!$H106&lt;=AN$7+4,Planning!$M106&gt;=AN$7),IF(Planning!$G106=0,"◆",IF(Planning!$O106="Terminé","T",IF(Planning!$O106="En retard","R",IF(Planning!$J106="Oui","C","P")))),""))</f>
        <v/>
      </c>
      <c r="AO106" s="34">
        <f>IF(OR(Planning!$C106="",Planning!$M106=""),"",IF(AND(Planning!$H106&lt;=AO$7+4,Planning!$M106&gt;=AO$7),IF(Planning!$G106=0,"◆",IF(Planning!$O106="Terminé","T",IF(Planning!$O106="En retard","R",IF(Planning!$J106="Oui","C","P")))),""))</f>
        <v/>
      </c>
      <c r="AP106" s="34">
        <f>IF(OR(Planning!$C106="",Planning!$M106=""),"",IF(AND(Planning!$H106&lt;=AP$7+4,Planning!$M106&gt;=AP$7),IF(Planning!$G106=0,"◆",IF(Planning!$O106="Terminé","T",IF(Planning!$O106="En retard","R",IF(Planning!$J106="Oui","C","P")))),""))</f>
        <v/>
      </c>
      <c r="AQ106" s="34">
        <f>IF(OR(Planning!$C106="",Planning!$M106=""),"",IF(AND(Planning!$H106&lt;=AQ$7+4,Planning!$M106&gt;=AQ$7),IF(Planning!$G106=0,"◆",IF(Planning!$O106="Terminé","T",IF(Planning!$O106="En retard","R",IF(Planning!$J106="Oui","C","P")))),""))</f>
        <v/>
      </c>
    </row>
    <row r="107">
      <c r="A107" s="33">
        <f>IF(Planning!$C107="","",Planning!A107)</f>
        <v/>
      </c>
      <c r="B107" s="33">
        <f>IF(Planning!$C107="","",Planning!C107)</f>
        <v/>
      </c>
      <c r="C107" s="33">
        <f>IF(Planning!$C107="","",Planning!D107)</f>
        <v/>
      </c>
      <c r="D107" s="34">
        <f>IF(OR(Planning!$C107="",Planning!$M107=""),"",IF(AND(Planning!$H107&lt;=D$7+4,Planning!$M107&gt;=D$7),IF(Planning!$G107=0,"◆",IF(Planning!$O107="Terminé","T",IF(Planning!$O107="En retard","R",IF(Planning!$J107="Oui","C","P")))),""))</f>
        <v/>
      </c>
      <c r="E107" s="34">
        <f>IF(OR(Planning!$C107="",Planning!$M107=""),"",IF(AND(Planning!$H107&lt;=E$7+4,Planning!$M107&gt;=E$7),IF(Planning!$G107=0,"◆",IF(Planning!$O107="Terminé","T",IF(Planning!$O107="En retard","R",IF(Planning!$J107="Oui","C","P")))),""))</f>
        <v/>
      </c>
      <c r="F107" s="34">
        <f>IF(OR(Planning!$C107="",Planning!$M107=""),"",IF(AND(Planning!$H107&lt;=F$7+4,Planning!$M107&gt;=F$7),IF(Planning!$G107=0,"◆",IF(Planning!$O107="Terminé","T",IF(Planning!$O107="En retard","R",IF(Planning!$J107="Oui","C","P")))),""))</f>
        <v/>
      </c>
      <c r="G107" s="34">
        <f>IF(OR(Planning!$C107="",Planning!$M107=""),"",IF(AND(Planning!$H107&lt;=G$7+4,Planning!$M107&gt;=G$7),IF(Planning!$G107=0,"◆",IF(Planning!$O107="Terminé","T",IF(Planning!$O107="En retard","R",IF(Planning!$J107="Oui","C","P")))),""))</f>
        <v/>
      </c>
      <c r="H107" s="34">
        <f>IF(OR(Planning!$C107="",Planning!$M107=""),"",IF(AND(Planning!$H107&lt;=H$7+4,Planning!$M107&gt;=H$7),IF(Planning!$G107=0,"◆",IF(Planning!$O107="Terminé","T",IF(Planning!$O107="En retard","R",IF(Planning!$J107="Oui","C","P")))),""))</f>
        <v/>
      </c>
      <c r="I107" s="34">
        <f>IF(OR(Planning!$C107="",Planning!$M107=""),"",IF(AND(Planning!$H107&lt;=I$7+4,Planning!$M107&gt;=I$7),IF(Planning!$G107=0,"◆",IF(Planning!$O107="Terminé","T",IF(Planning!$O107="En retard","R",IF(Planning!$J107="Oui","C","P")))),""))</f>
        <v/>
      </c>
      <c r="J107" s="34">
        <f>IF(OR(Planning!$C107="",Planning!$M107=""),"",IF(AND(Planning!$H107&lt;=J$7+4,Planning!$M107&gt;=J$7),IF(Planning!$G107=0,"◆",IF(Planning!$O107="Terminé","T",IF(Planning!$O107="En retard","R",IF(Planning!$J107="Oui","C","P")))),""))</f>
        <v/>
      </c>
      <c r="K107" s="34">
        <f>IF(OR(Planning!$C107="",Planning!$M107=""),"",IF(AND(Planning!$H107&lt;=K$7+4,Planning!$M107&gt;=K$7),IF(Planning!$G107=0,"◆",IF(Planning!$O107="Terminé","T",IF(Planning!$O107="En retard","R",IF(Planning!$J107="Oui","C","P")))),""))</f>
        <v/>
      </c>
      <c r="L107" s="34">
        <f>IF(OR(Planning!$C107="",Planning!$M107=""),"",IF(AND(Planning!$H107&lt;=L$7+4,Planning!$M107&gt;=L$7),IF(Planning!$G107=0,"◆",IF(Planning!$O107="Terminé","T",IF(Planning!$O107="En retard","R",IF(Planning!$J107="Oui","C","P")))),""))</f>
        <v/>
      </c>
      <c r="M107" s="34">
        <f>IF(OR(Planning!$C107="",Planning!$M107=""),"",IF(AND(Planning!$H107&lt;=M$7+4,Planning!$M107&gt;=M$7),IF(Planning!$G107=0,"◆",IF(Planning!$O107="Terminé","T",IF(Planning!$O107="En retard","R",IF(Planning!$J107="Oui","C","P")))),""))</f>
        <v/>
      </c>
      <c r="N107" s="34">
        <f>IF(OR(Planning!$C107="",Planning!$M107=""),"",IF(AND(Planning!$H107&lt;=N$7+4,Planning!$M107&gt;=N$7),IF(Planning!$G107=0,"◆",IF(Planning!$O107="Terminé","T",IF(Planning!$O107="En retard","R",IF(Planning!$J107="Oui","C","P")))),""))</f>
        <v/>
      </c>
      <c r="O107" s="34">
        <f>IF(OR(Planning!$C107="",Planning!$M107=""),"",IF(AND(Planning!$H107&lt;=O$7+4,Planning!$M107&gt;=O$7),IF(Planning!$G107=0,"◆",IF(Planning!$O107="Terminé","T",IF(Planning!$O107="En retard","R",IF(Planning!$J107="Oui","C","P")))),""))</f>
        <v/>
      </c>
      <c r="P107" s="34">
        <f>IF(OR(Planning!$C107="",Planning!$M107=""),"",IF(AND(Planning!$H107&lt;=P$7+4,Planning!$M107&gt;=P$7),IF(Planning!$G107=0,"◆",IF(Planning!$O107="Terminé","T",IF(Planning!$O107="En retard","R",IF(Planning!$J107="Oui","C","P")))),""))</f>
        <v/>
      </c>
      <c r="Q107" s="34">
        <f>IF(OR(Planning!$C107="",Planning!$M107=""),"",IF(AND(Planning!$H107&lt;=Q$7+4,Planning!$M107&gt;=Q$7),IF(Planning!$G107=0,"◆",IF(Planning!$O107="Terminé","T",IF(Planning!$O107="En retard","R",IF(Planning!$J107="Oui","C","P")))),""))</f>
        <v/>
      </c>
      <c r="R107" s="34">
        <f>IF(OR(Planning!$C107="",Planning!$M107=""),"",IF(AND(Planning!$H107&lt;=R$7+4,Planning!$M107&gt;=R$7),IF(Planning!$G107=0,"◆",IF(Planning!$O107="Terminé","T",IF(Planning!$O107="En retard","R",IF(Planning!$J107="Oui","C","P")))),""))</f>
        <v/>
      </c>
      <c r="S107" s="34">
        <f>IF(OR(Planning!$C107="",Planning!$M107=""),"",IF(AND(Planning!$H107&lt;=S$7+4,Planning!$M107&gt;=S$7),IF(Planning!$G107=0,"◆",IF(Planning!$O107="Terminé","T",IF(Planning!$O107="En retard","R",IF(Planning!$J107="Oui","C","P")))),""))</f>
        <v/>
      </c>
      <c r="T107" s="34">
        <f>IF(OR(Planning!$C107="",Planning!$M107=""),"",IF(AND(Planning!$H107&lt;=T$7+4,Planning!$M107&gt;=T$7),IF(Planning!$G107=0,"◆",IF(Planning!$O107="Terminé","T",IF(Planning!$O107="En retard","R",IF(Planning!$J107="Oui","C","P")))),""))</f>
        <v/>
      </c>
      <c r="U107" s="34">
        <f>IF(OR(Planning!$C107="",Planning!$M107=""),"",IF(AND(Planning!$H107&lt;=U$7+4,Planning!$M107&gt;=U$7),IF(Planning!$G107=0,"◆",IF(Planning!$O107="Terminé","T",IF(Planning!$O107="En retard","R",IF(Planning!$J107="Oui","C","P")))),""))</f>
        <v/>
      </c>
      <c r="V107" s="34">
        <f>IF(OR(Planning!$C107="",Planning!$M107=""),"",IF(AND(Planning!$H107&lt;=V$7+4,Planning!$M107&gt;=V$7),IF(Planning!$G107=0,"◆",IF(Planning!$O107="Terminé","T",IF(Planning!$O107="En retard","R",IF(Planning!$J107="Oui","C","P")))),""))</f>
        <v/>
      </c>
      <c r="W107" s="34">
        <f>IF(OR(Planning!$C107="",Planning!$M107=""),"",IF(AND(Planning!$H107&lt;=W$7+4,Planning!$M107&gt;=W$7),IF(Planning!$G107=0,"◆",IF(Planning!$O107="Terminé","T",IF(Planning!$O107="En retard","R",IF(Planning!$J107="Oui","C","P")))),""))</f>
        <v/>
      </c>
      <c r="X107" s="34">
        <f>IF(OR(Planning!$C107="",Planning!$M107=""),"",IF(AND(Planning!$H107&lt;=X$7+4,Planning!$M107&gt;=X$7),IF(Planning!$G107=0,"◆",IF(Planning!$O107="Terminé","T",IF(Planning!$O107="En retard","R",IF(Planning!$J107="Oui","C","P")))),""))</f>
        <v/>
      </c>
      <c r="Y107" s="34">
        <f>IF(OR(Planning!$C107="",Planning!$M107=""),"",IF(AND(Planning!$H107&lt;=Y$7+4,Planning!$M107&gt;=Y$7),IF(Planning!$G107=0,"◆",IF(Planning!$O107="Terminé","T",IF(Planning!$O107="En retard","R",IF(Planning!$J107="Oui","C","P")))),""))</f>
        <v/>
      </c>
      <c r="Z107" s="34">
        <f>IF(OR(Planning!$C107="",Planning!$M107=""),"",IF(AND(Planning!$H107&lt;=Z$7+4,Planning!$M107&gt;=Z$7),IF(Planning!$G107=0,"◆",IF(Planning!$O107="Terminé","T",IF(Planning!$O107="En retard","R",IF(Planning!$J107="Oui","C","P")))),""))</f>
        <v/>
      </c>
      <c r="AA107" s="34">
        <f>IF(OR(Planning!$C107="",Planning!$M107=""),"",IF(AND(Planning!$H107&lt;=AA$7+4,Planning!$M107&gt;=AA$7),IF(Planning!$G107=0,"◆",IF(Planning!$O107="Terminé","T",IF(Planning!$O107="En retard","R",IF(Planning!$J107="Oui","C","P")))),""))</f>
        <v/>
      </c>
      <c r="AB107" s="34">
        <f>IF(OR(Planning!$C107="",Planning!$M107=""),"",IF(AND(Planning!$H107&lt;=AB$7+4,Planning!$M107&gt;=AB$7),IF(Planning!$G107=0,"◆",IF(Planning!$O107="Terminé","T",IF(Planning!$O107="En retard","R",IF(Planning!$J107="Oui","C","P")))),""))</f>
        <v/>
      </c>
      <c r="AC107" s="34">
        <f>IF(OR(Planning!$C107="",Planning!$M107=""),"",IF(AND(Planning!$H107&lt;=AC$7+4,Planning!$M107&gt;=AC$7),IF(Planning!$G107=0,"◆",IF(Planning!$O107="Terminé","T",IF(Planning!$O107="En retard","R",IF(Planning!$J107="Oui","C","P")))),""))</f>
        <v/>
      </c>
      <c r="AD107" s="34">
        <f>IF(OR(Planning!$C107="",Planning!$M107=""),"",IF(AND(Planning!$H107&lt;=AD$7+4,Planning!$M107&gt;=AD$7),IF(Planning!$G107=0,"◆",IF(Planning!$O107="Terminé","T",IF(Planning!$O107="En retard","R",IF(Planning!$J107="Oui","C","P")))),""))</f>
        <v/>
      </c>
      <c r="AE107" s="34">
        <f>IF(OR(Planning!$C107="",Planning!$M107=""),"",IF(AND(Planning!$H107&lt;=AE$7+4,Planning!$M107&gt;=AE$7),IF(Planning!$G107=0,"◆",IF(Planning!$O107="Terminé","T",IF(Planning!$O107="En retard","R",IF(Planning!$J107="Oui","C","P")))),""))</f>
        <v/>
      </c>
      <c r="AF107" s="34">
        <f>IF(OR(Planning!$C107="",Planning!$M107=""),"",IF(AND(Planning!$H107&lt;=AF$7+4,Planning!$M107&gt;=AF$7),IF(Planning!$G107=0,"◆",IF(Planning!$O107="Terminé","T",IF(Planning!$O107="En retard","R",IF(Planning!$J107="Oui","C","P")))),""))</f>
        <v/>
      </c>
      <c r="AG107" s="34">
        <f>IF(OR(Planning!$C107="",Planning!$M107=""),"",IF(AND(Planning!$H107&lt;=AG$7+4,Planning!$M107&gt;=AG$7),IF(Planning!$G107=0,"◆",IF(Planning!$O107="Terminé","T",IF(Planning!$O107="En retard","R",IF(Planning!$J107="Oui","C","P")))),""))</f>
        <v/>
      </c>
      <c r="AH107" s="34">
        <f>IF(OR(Planning!$C107="",Planning!$M107=""),"",IF(AND(Planning!$H107&lt;=AH$7+4,Planning!$M107&gt;=AH$7),IF(Planning!$G107=0,"◆",IF(Planning!$O107="Terminé","T",IF(Planning!$O107="En retard","R",IF(Planning!$J107="Oui","C","P")))),""))</f>
        <v/>
      </c>
      <c r="AI107" s="34">
        <f>IF(OR(Planning!$C107="",Planning!$M107=""),"",IF(AND(Planning!$H107&lt;=AI$7+4,Planning!$M107&gt;=AI$7),IF(Planning!$G107=0,"◆",IF(Planning!$O107="Terminé","T",IF(Planning!$O107="En retard","R",IF(Planning!$J107="Oui","C","P")))),""))</f>
        <v/>
      </c>
      <c r="AJ107" s="34">
        <f>IF(OR(Planning!$C107="",Planning!$M107=""),"",IF(AND(Planning!$H107&lt;=AJ$7+4,Planning!$M107&gt;=AJ$7),IF(Planning!$G107=0,"◆",IF(Planning!$O107="Terminé","T",IF(Planning!$O107="En retard","R",IF(Planning!$J107="Oui","C","P")))),""))</f>
        <v/>
      </c>
      <c r="AK107" s="34">
        <f>IF(OR(Planning!$C107="",Planning!$M107=""),"",IF(AND(Planning!$H107&lt;=AK$7+4,Planning!$M107&gt;=AK$7),IF(Planning!$G107=0,"◆",IF(Planning!$O107="Terminé","T",IF(Planning!$O107="En retard","R",IF(Planning!$J107="Oui","C","P")))),""))</f>
        <v/>
      </c>
      <c r="AL107" s="34">
        <f>IF(OR(Planning!$C107="",Planning!$M107=""),"",IF(AND(Planning!$H107&lt;=AL$7+4,Planning!$M107&gt;=AL$7),IF(Planning!$G107=0,"◆",IF(Planning!$O107="Terminé","T",IF(Planning!$O107="En retard","R",IF(Planning!$J107="Oui","C","P")))),""))</f>
        <v/>
      </c>
      <c r="AM107" s="34">
        <f>IF(OR(Planning!$C107="",Planning!$M107=""),"",IF(AND(Planning!$H107&lt;=AM$7+4,Planning!$M107&gt;=AM$7),IF(Planning!$G107=0,"◆",IF(Planning!$O107="Terminé","T",IF(Planning!$O107="En retard","R",IF(Planning!$J107="Oui","C","P")))),""))</f>
        <v/>
      </c>
      <c r="AN107" s="34">
        <f>IF(OR(Planning!$C107="",Planning!$M107=""),"",IF(AND(Planning!$H107&lt;=AN$7+4,Planning!$M107&gt;=AN$7),IF(Planning!$G107=0,"◆",IF(Planning!$O107="Terminé","T",IF(Planning!$O107="En retard","R",IF(Planning!$J107="Oui","C","P")))),""))</f>
        <v/>
      </c>
      <c r="AO107" s="34">
        <f>IF(OR(Planning!$C107="",Planning!$M107=""),"",IF(AND(Planning!$H107&lt;=AO$7+4,Planning!$M107&gt;=AO$7),IF(Planning!$G107=0,"◆",IF(Planning!$O107="Terminé","T",IF(Planning!$O107="En retard","R",IF(Planning!$J107="Oui","C","P")))),""))</f>
        <v/>
      </c>
      <c r="AP107" s="34">
        <f>IF(OR(Planning!$C107="",Planning!$M107=""),"",IF(AND(Planning!$H107&lt;=AP$7+4,Planning!$M107&gt;=AP$7),IF(Planning!$G107=0,"◆",IF(Planning!$O107="Terminé","T",IF(Planning!$O107="En retard","R",IF(Planning!$J107="Oui","C","P")))),""))</f>
        <v/>
      </c>
      <c r="AQ107" s="34">
        <f>IF(OR(Planning!$C107="",Planning!$M107=""),"",IF(AND(Planning!$H107&lt;=AQ$7+4,Planning!$M107&gt;=AQ$7),IF(Planning!$G107=0,"◆",IF(Planning!$O107="Terminé","T",IF(Planning!$O107="En retard","R",IF(Planning!$J107="Oui","C","P")))),""))</f>
        <v/>
      </c>
    </row>
  </sheetData>
  <mergeCells count="5">
    <mergeCell ref="D3:F3"/>
    <mergeCell ref="T3:V3"/>
    <mergeCell ref="H3:J3"/>
    <mergeCell ref="L3:N3"/>
    <mergeCell ref="P3:R3"/>
  </mergeCells>
  <conditionalFormatting sqref="D8:AQ107">
    <cfRule type="cellIs" priority="1" operator="equal" dxfId="8" stopIfTrue="1">
      <formula>"T"</formula>
    </cfRule>
    <cfRule type="cellIs" priority="2" operator="equal" dxfId="9" stopIfTrue="1">
      <formula>"R"</formula>
    </cfRule>
    <cfRule type="cellIs" priority="3" operator="equal" dxfId="10" stopIfTrue="1">
      <formula>"C"</formula>
    </cfRule>
    <cfRule type="cellIs" priority="4" operator="equal" dxfId="11" stopIfTrue="1">
      <formula>"P"</formula>
    </cfRule>
    <cfRule type="expression" priority="5" dxfId="12">
      <formula>AND(TODAY()&gt;=D$7,TODAY()&lt;D$7+7)</formula>
    </cfRule>
  </conditionalFormatting>
  <conditionalFormatting sqref="D7:AQ7">
    <cfRule type="expression" priority="6" dxfId="13">
      <formula>AND(TODAY()&gt;=D$7,TODAY()&lt;D$7+7)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4" customWidth="1" min="3" max="3"/>
    <col width="32" customWidth="1" min="4" max="4"/>
    <col width="4" customWidth="1" min="5" max="5"/>
  </cols>
  <sheetData>
    <row r="1">
      <c r="A1" s="35" t="inlineStr">
        <is>
          <t>Paramètres</t>
        </is>
      </c>
    </row>
    <row r="3">
      <c r="A3" s="36" t="inlineStr">
        <is>
          <t>Ajoutez vos congés et intempéries à la suite (les week-ends sont déjà exclus).</t>
        </is>
      </c>
    </row>
    <row r="4">
      <c r="A4" s="37" t="inlineStr">
        <is>
          <t>Date</t>
        </is>
      </c>
      <c r="B4" s="37" t="inlineStr">
        <is>
          <t>Jours fériés et fermetures</t>
        </is>
      </c>
      <c r="D4" s="37" t="inlineStr">
        <is>
          <t>Lots</t>
        </is>
      </c>
    </row>
    <row r="5">
      <c r="A5" s="38" t="n">
        <v>46023</v>
      </c>
      <c r="B5" s="39" t="inlineStr">
        <is>
          <t>Jour de l'An</t>
        </is>
      </c>
      <c r="D5" s="39" t="inlineStr">
        <is>
          <t>Préparation</t>
        </is>
      </c>
    </row>
    <row r="6">
      <c r="A6" s="38" t="n">
        <v>46118</v>
      </c>
      <c r="B6" s="39" t="inlineStr">
        <is>
          <t>Lundi de Pâques</t>
        </is>
      </c>
      <c r="D6" s="39" t="inlineStr">
        <is>
          <t>Terrassement</t>
        </is>
      </c>
    </row>
    <row r="7">
      <c r="A7" s="38" t="n">
        <v>46143</v>
      </c>
      <c r="B7" s="39" t="inlineStr">
        <is>
          <t>Fête du Travail</t>
        </is>
      </c>
      <c r="D7" s="39" t="inlineStr">
        <is>
          <t>Gros œuvre</t>
        </is>
      </c>
    </row>
    <row r="8">
      <c r="A8" s="38" t="n">
        <v>46150</v>
      </c>
      <c r="B8" s="39" t="inlineStr">
        <is>
          <t>Victoire 1945</t>
        </is>
      </c>
      <c r="D8" s="39" t="inlineStr">
        <is>
          <t>Charpente</t>
        </is>
      </c>
    </row>
    <row r="9">
      <c r="A9" s="38" t="n">
        <v>46156</v>
      </c>
      <c r="B9" s="39" t="inlineStr">
        <is>
          <t>Ascension</t>
        </is>
      </c>
      <c r="D9" s="39" t="inlineStr">
        <is>
          <t>Couverture</t>
        </is>
      </c>
    </row>
    <row r="10">
      <c r="A10" s="38" t="n">
        <v>46167</v>
      </c>
      <c r="B10" s="39" t="inlineStr">
        <is>
          <t>Lundi de Pentecôte</t>
        </is>
      </c>
      <c r="D10" s="39" t="inlineStr">
        <is>
          <t>Menuiseries extérieures</t>
        </is>
      </c>
    </row>
    <row r="11">
      <c r="A11" s="38" t="n">
        <v>46217</v>
      </c>
      <c r="B11" s="39" t="inlineStr">
        <is>
          <t>Fête nationale</t>
        </is>
      </c>
      <c r="D11" s="39" t="inlineStr">
        <is>
          <t>Électricité</t>
        </is>
      </c>
    </row>
    <row r="12">
      <c r="A12" s="38" t="n">
        <v>46249</v>
      </c>
      <c r="B12" s="39" t="inlineStr">
        <is>
          <t>Assomption</t>
        </is>
      </c>
      <c r="D12" s="39" t="inlineStr">
        <is>
          <t>Plomberie</t>
        </is>
      </c>
    </row>
    <row r="13">
      <c r="A13" s="38" t="n">
        <v>46327</v>
      </c>
      <c r="B13" s="39" t="inlineStr">
        <is>
          <t>Toussaint</t>
        </is>
      </c>
      <c r="D13" s="39" t="inlineStr">
        <is>
          <t>Chauffage / VMC</t>
        </is>
      </c>
    </row>
    <row r="14">
      <c r="A14" s="38" t="n">
        <v>46337</v>
      </c>
      <c r="B14" s="39" t="inlineStr">
        <is>
          <t>Armistice</t>
        </is>
      </c>
      <c r="D14" s="39" t="inlineStr">
        <is>
          <t>Plâtrerie</t>
        </is>
      </c>
    </row>
    <row r="15">
      <c r="A15" s="38" t="n">
        <v>46380</v>
      </c>
      <c r="B15" s="39" t="inlineStr">
        <is>
          <t>Fermeture fin d'année (exemple)</t>
        </is>
      </c>
      <c r="D15" s="39" t="inlineStr">
        <is>
          <t>Chape</t>
        </is>
      </c>
    </row>
    <row r="16">
      <c r="A16" s="38" t="n">
        <v>46381</v>
      </c>
      <c r="B16" s="39" t="inlineStr">
        <is>
          <t>Noël</t>
        </is>
      </c>
      <c r="D16" s="39" t="inlineStr">
        <is>
          <t>Revêtements de sol</t>
        </is>
      </c>
    </row>
    <row r="17">
      <c r="A17" s="38" t="n">
        <v>46384</v>
      </c>
      <c r="B17" s="39" t="inlineStr">
        <is>
          <t>Fermeture fin d'année (exemple)</t>
        </is>
      </c>
      <c r="D17" s="39" t="inlineStr">
        <is>
          <t>Peinture</t>
        </is>
      </c>
    </row>
    <row r="18">
      <c r="A18" s="38" t="n">
        <v>46385</v>
      </c>
      <c r="B18" s="39" t="inlineStr">
        <is>
          <t>Fermeture fin d'année (exemple)</t>
        </is>
      </c>
      <c r="D18" s="39" t="inlineStr">
        <is>
          <t>Menuiseries intérieures</t>
        </is>
      </c>
    </row>
    <row r="19">
      <c r="A19" s="38" t="n">
        <v>46386</v>
      </c>
      <c r="B19" s="39" t="inlineStr">
        <is>
          <t>Fermeture fin d'année (exemple)</t>
        </is>
      </c>
      <c r="D19" s="39" t="inlineStr">
        <is>
          <t>VRD / Extérieurs</t>
        </is>
      </c>
    </row>
    <row r="20">
      <c r="A20" s="38" t="n">
        <v>46387</v>
      </c>
      <c r="B20" s="39" t="inlineStr">
        <is>
          <t>Fermeture fin d'année (exemple)</t>
        </is>
      </c>
      <c r="D20" s="39" t="inlineStr">
        <is>
          <t>Réception</t>
        </is>
      </c>
    </row>
    <row r="21">
      <c r="A21" s="38" t="n">
        <v>46388</v>
      </c>
      <c r="B21" s="39" t="inlineStr">
        <is>
          <t>Jour de l'An</t>
        </is>
      </c>
      <c r="D21" s="39" t="n"/>
    </row>
    <row r="22">
      <c r="A22" s="38" t="n">
        <v>46475</v>
      </c>
      <c r="B22" s="39" t="inlineStr">
        <is>
          <t>Lundi de Pâques</t>
        </is>
      </c>
      <c r="D22" s="39" t="n"/>
    </row>
    <row r="23">
      <c r="A23" s="38" t="n">
        <v>46508</v>
      </c>
      <c r="B23" s="39" t="inlineStr">
        <is>
          <t>Fête du Travail</t>
        </is>
      </c>
      <c r="D23" s="39" t="n"/>
    </row>
    <row r="24">
      <c r="A24" s="38" t="n">
        <v>46513</v>
      </c>
      <c r="B24" s="39" t="inlineStr">
        <is>
          <t>Ascension</t>
        </is>
      </c>
      <c r="D24" s="39" t="n"/>
    </row>
    <row r="25">
      <c r="A25" s="38" t="n">
        <v>46515</v>
      </c>
      <c r="B25" s="39" t="inlineStr">
        <is>
          <t>Victoire 1945</t>
        </is>
      </c>
      <c r="D25" s="39" t="n"/>
    </row>
    <row r="26">
      <c r="A26" s="38" t="n">
        <v>46524</v>
      </c>
      <c r="B26" s="39" t="inlineStr">
        <is>
          <t>Lundi de Pentecôte</t>
        </is>
      </c>
      <c r="D26" s="39" t="n"/>
    </row>
    <row r="27">
      <c r="A27" s="38" t="n">
        <v>46582</v>
      </c>
      <c r="B27" s="39" t="inlineStr">
        <is>
          <t>Fête nationale</t>
        </is>
      </c>
      <c r="D27" s="39" t="n"/>
    </row>
    <row r="28">
      <c r="A28" s="38" t="n">
        <v>46614</v>
      </c>
      <c r="B28" s="39" t="inlineStr">
        <is>
          <t>Assomption</t>
        </is>
      </c>
      <c r="D28" s="39" t="n"/>
    </row>
    <row r="29">
      <c r="A29" s="38" t="n">
        <v>46692</v>
      </c>
      <c r="B29" s="39" t="inlineStr">
        <is>
          <t>Toussaint</t>
        </is>
      </c>
      <c r="D29" s="39" t="n"/>
    </row>
    <row r="30">
      <c r="A30" s="38" t="n">
        <v>46702</v>
      </c>
      <c r="B30" s="39" t="inlineStr">
        <is>
          <t>Armistice</t>
        </is>
      </c>
      <c r="D30" s="39" t="n"/>
    </row>
    <row r="31">
      <c r="A31" s="38" t="n">
        <v>46746</v>
      </c>
      <c r="B31" s="39" t="inlineStr">
        <is>
          <t>Noël</t>
        </is>
      </c>
      <c r="D31" s="39" t="n"/>
    </row>
    <row r="32">
      <c r="A32" s="38" t="n">
        <v>46753</v>
      </c>
      <c r="B32" s="39" t="inlineStr">
        <is>
          <t>Jour de l'An</t>
        </is>
      </c>
      <c r="D32" s="39" t="n"/>
    </row>
    <row r="33">
      <c r="A33" s="38" t="n">
        <v>46860</v>
      </c>
      <c r="B33" s="39" t="inlineStr">
        <is>
          <t>Lundi de Pâques</t>
        </is>
      </c>
      <c r="D33" s="39" t="n"/>
    </row>
    <row r="34">
      <c r="A34" s="38" t="n">
        <v>46874</v>
      </c>
      <c r="B34" s="39" t="inlineStr">
        <is>
          <t>Fête du Travail</t>
        </is>
      </c>
      <c r="D34" s="39" t="n"/>
    </row>
    <row r="35">
      <c r="A35" s="38" t="n">
        <v>46881</v>
      </c>
      <c r="B35" s="39" t="inlineStr">
        <is>
          <t>Victoire 1945</t>
        </is>
      </c>
      <c r="D35" s="39" t="n"/>
    </row>
    <row r="36">
      <c r="A36" s="38" t="n">
        <v>46898</v>
      </c>
      <c r="B36" s="39" t="inlineStr">
        <is>
          <t>Ascension</t>
        </is>
      </c>
      <c r="D36" s="39" t="n"/>
    </row>
    <row r="37">
      <c r="A37" s="38" t="n">
        <v>46909</v>
      </c>
      <c r="B37" s="39" t="inlineStr">
        <is>
          <t>Lundi de Pentecôte</t>
        </is>
      </c>
      <c r="D37" s="39" t="n"/>
    </row>
    <row r="38">
      <c r="A38" s="38" t="n">
        <v>46948</v>
      </c>
      <c r="B38" s="39" t="inlineStr">
        <is>
          <t>Fête nationale</t>
        </is>
      </c>
      <c r="D38" s="39" t="n"/>
    </row>
    <row r="39">
      <c r="A39" s="38" t="n">
        <v>46980</v>
      </c>
      <c r="B39" s="39" t="inlineStr">
        <is>
          <t>Assomption</t>
        </is>
      </c>
      <c r="D39" s="39" t="n"/>
    </row>
    <row r="40">
      <c r="A40" s="38" t="n">
        <v>47058</v>
      </c>
      <c r="B40" s="39" t="inlineStr">
        <is>
          <t>Toussaint</t>
        </is>
      </c>
      <c r="D40" s="39" t="n"/>
    </row>
    <row r="41">
      <c r="A41" s="38" t="n">
        <v>47068</v>
      </c>
      <c r="B41" s="39" t="inlineStr">
        <is>
          <t>Armistice</t>
        </is>
      </c>
      <c r="D41" s="39" t="n"/>
    </row>
    <row r="42">
      <c r="A42" s="38" t="n">
        <v>47112</v>
      </c>
      <c r="B42" s="39" t="inlineStr">
        <is>
          <t>Noël</t>
        </is>
      </c>
      <c r="D42" s="39" t="n"/>
    </row>
    <row r="43">
      <c r="A43" s="38" t="n"/>
      <c r="B43" s="39" t="n"/>
      <c r="D43" s="39" t="n"/>
    </row>
    <row r="44">
      <c r="A44" s="38" t="n"/>
      <c r="B44" s="39" t="n"/>
      <c r="D44" s="39" t="n"/>
    </row>
    <row r="45">
      <c r="A45" s="38" t="n"/>
      <c r="B45" s="39" t="n"/>
    </row>
    <row r="46">
      <c r="A46" s="38" t="n"/>
      <c r="B46" s="39" t="n"/>
    </row>
    <row r="47">
      <c r="A47" s="38" t="n"/>
      <c r="B47" s="39" t="n"/>
    </row>
    <row r="48">
      <c r="A48" s="38" t="n"/>
      <c r="B48" s="39" t="n"/>
    </row>
    <row r="49">
      <c r="A49" s="38" t="n"/>
      <c r="B49" s="39" t="n"/>
    </row>
    <row r="50">
      <c r="A50" s="38" t="n"/>
      <c r="B50" s="39" t="n"/>
    </row>
    <row r="51">
      <c r="A51" s="38" t="n"/>
      <c r="B51" s="39" t="n"/>
    </row>
    <row r="52">
      <c r="A52" s="38" t="n"/>
      <c r="B52" s="39" t="n"/>
    </row>
    <row r="53">
      <c r="A53" s="38" t="n"/>
      <c r="B53" s="39" t="n"/>
    </row>
    <row r="54">
      <c r="A54" s="38" t="n"/>
      <c r="B54" s="39" t="n"/>
    </row>
    <row r="55">
      <c r="A55" s="38" t="n"/>
      <c r="B55" s="39" t="n"/>
    </row>
    <row r="56">
      <c r="A56" s="38" t="n"/>
      <c r="B56" s="39" t="n"/>
    </row>
    <row r="57">
      <c r="A57" s="38" t="n"/>
      <c r="B57" s="39" t="n"/>
    </row>
    <row r="58">
      <c r="A58" s="38" t="n"/>
      <c r="B58" s="39" t="n"/>
    </row>
    <row r="59">
      <c r="A59" s="38" t="n"/>
      <c r="B59" s="39" t="n"/>
    </row>
    <row r="60">
      <c r="A60" s="38" t="n"/>
      <c r="B60" s="39" t="n"/>
    </row>
    <row r="61">
      <c r="A61" s="38" t="n"/>
      <c r="B61" s="39" t="n"/>
    </row>
    <row r="62">
      <c r="A62" s="38" t="n"/>
      <c r="B62" s="39" t="n"/>
    </row>
    <row r="63">
      <c r="A63" s="38" t="n"/>
      <c r="B63" s="39" t="n"/>
    </row>
    <row r="64">
      <c r="A64" s="38" t="n"/>
      <c r="B64" s="39" t="n"/>
    </row>
    <row r="65">
      <c r="A65" s="38" t="n"/>
      <c r="B65" s="39" t="n"/>
    </row>
    <row r="66">
      <c r="A66" s="38" t="n"/>
      <c r="B66" s="39" t="n"/>
    </row>
    <row r="67">
      <c r="A67" s="38" t="n"/>
      <c r="B67" s="39" t="n"/>
    </row>
    <row r="68">
      <c r="A68" s="38" t="n"/>
      <c r="B68" s="39" t="n"/>
    </row>
    <row r="69">
      <c r="A69" s="38" t="n"/>
      <c r="B69" s="39" t="n"/>
    </row>
    <row r="70">
      <c r="A70" s="38" t="n"/>
      <c r="B70" s="39" t="n"/>
    </row>
    <row r="71">
      <c r="A71" s="38" t="n"/>
      <c r="B71" s="39" t="n"/>
    </row>
    <row r="72">
      <c r="A72" s="38" t="n"/>
      <c r="B72" s="39" t="n"/>
    </row>
    <row r="73">
      <c r="A73" s="38" t="n"/>
      <c r="B73" s="39" t="n"/>
    </row>
    <row r="74">
      <c r="A74" s="38" t="n"/>
      <c r="B74" s="39" t="n"/>
    </row>
    <row r="75">
      <c r="A75" s="38" t="n"/>
      <c r="B75" s="39" t="n"/>
    </row>
    <row r="76">
      <c r="A76" s="38" t="n"/>
      <c r="B76" s="39" t="n"/>
    </row>
    <row r="77">
      <c r="A77" s="38" t="n"/>
      <c r="B77" s="39" t="n"/>
    </row>
    <row r="78">
      <c r="A78" s="38" t="n"/>
      <c r="B78" s="39" t="n"/>
    </row>
    <row r="79">
      <c r="A79" s="38" t="n"/>
      <c r="B79" s="39" t="n"/>
    </row>
    <row r="80">
      <c r="A80" s="38" t="n"/>
      <c r="B80" s="39" t="n"/>
    </row>
    <row r="81">
      <c r="A81" s="38" t="n"/>
      <c r="B81" s="39" t="n"/>
    </row>
    <row r="82">
      <c r="A82" s="38" t="n"/>
      <c r="B82" s="39" t="n"/>
    </row>
    <row r="83">
      <c r="A83" s="38" t="n"/>
      <c r="B83" s="39" t="n"/>
    </row>
    <row r="84">
      <c r="A84" s="38" t="n"/>
      <c r="B84" s="39" t="n"/>
    </row>
    <row r="85">
      <c r="A85" s="38" t="n"/>
      <c r="B85" s="39" t="n"/>
    </row>
    <row r="86">
      <c r="A86" s="38" t="n"/>
      <c r="B86" s="39" t="n"/>
    </row>
    <row r="87">
      <c r="A87" s="38" t="n"/>
      <c r="B87" s="39" t="n"/>
    </row>
    <row r="88">
      <c r="A88" s="38" t="n"/>
      <c r="B88" s="39" t="n"/>
    </row>
    <row r="89">
      <c r="A89" s="38" t="n"/>
      <c r="B89" s="39" t="n"/>
    </row>
    <row r="90">
      <c r="A90" s="38" t="n"/>
      <c r="B90" s="39" t="n"/>
    </row>
    <row r="91">
      <c r="A91" s="38" t="n"/>
      <c r="B91" s="39" t="n"/>
    </row>
    <row r="92">
      <c r="A92" s="38" t="n"/>
      <c r="B92" s="39" t="n"/>
    </row>
    <row r="93">
      <c r="A93" s="38" t="n"/>
      <c r="B93" s="39" t="n"/>
    </row>
    <row r="94">
      <c r="A94" s="38" t="n"/>
      <c r="B94" s="39" t="n"/>
    </row>
    <row r="95">
      <c r="A95" s="38" t="n"/>
      <c r="B95" s="39" t="n"/>
    </row>
    <row r="96">
      <c r="A96" s="38" t="n"/>
      <c r="B96" s="39" t="n"/>
    </row>
    <row r="97">
      <c r="A97" s="38" t="n"/>
      <c r="B97" s="39" t="n"/>
    </row>
    <row r="98">
      <c r="A98" s="38" t="n"/>
      <c r="B98" s="39" t="n"/>
    </row>
    <row r="99">
      <c r="A99" s="38" t="n"/>
      <c r="B99" s="39" t="n"/>
    </row>
    <row r="100">
      <c r="A100" s="38" t="n"/>
      <c r="B100" s="39" t="n"/>
    </row>
    <row r="101">
      <c r="A101" s="38" t="n"/>
      <c r="B101" s="39" t="n"/>
    </row>
    <row r="102">
      <c r="A102" s="38" t="n"/>
      <c r="B102" s="39" t="n"/>
    </row>
    <row r="103">
      <c r="A103" s="38" t="n"/>
      <c r="B103" s="39" t="n"/>
    </row>
    <row r="104">
      <c r="A104" s="38" t="n"/>
      <c r="B104" s="39" t="n"/>
    </row>
    <row r="105">
      <c r="A105" s="38" t="n"/>
      <c r="B105" s="39" t="n"/>
    </row>
    <row r="106">
      <c r="A106" s="38" t="n"/>
      <c r="B106" s="39" t="n"/>
    </row>
    <row r="107">
      <c r="A107" s="38" t="n"/>
      <c r="B107" s="39" t="n"/>
    </row>
    <row r="108">
      <c r="A108" s="38" t="n"/>
      <c r="B108" s="39" t="n"/>
    </row>
    <row r="109">
      <c r="A109" s="38" t="n"/>
      <c r="B109" s="39" t="n"/>
    </row>
    <row r="110">
      <c r="A110" s="38" t="n"/>
      <c r="B110" s="39" t="n"/>
    </row>
    <row r="111">
      <c r="A111" s="38" t="n"/>
      <c r="B111" s="39" t="n"/>
    </row>
    <row r="112">
      <c r="A112" s="38" t="n"/>
      <c r="B112" s="39" t="n"/>
    </row>
    <row r="113">
      <c r="A113" s="38" t="n"/>
      <c r="B113" s="39" t="n"/>
    </row>
    <row r="114">
      <c r="A114" s="38" t="n"/>
      <c r="B114" s="39" t="n"/>
    </row>
    <row r="115">
      <c r="A115" s="38" t="n"/>
      <c r="B115" s="39" t="n"/>
    </row>
    <row r="116">
      <c r="A116" s="38" t="n"/>
      <c r="B116" s="39" t="n"/>
    </row>
    <row r="117">
      <c r="A117" s="38" t="n"/>
      <c r="B117" s="39" t="n"/>
    </row>
    <row r="118">
      <c r="A118" s="38" t="n"/>
      <c r="B118" s="39" t="n"/>
    </row>
    <row r="119">
      <c r="A119" s="38" t="n"/>
      <c r="B119" s="39" t="n"/>
    </row>
    <row r="120">
      <c r="A120" s="38" t="n"/>
      <c r="B120" s="39" t="n"/>
    </row>
    <row r="121">
      <c r="A121" s="38" t="n"/>
      <c r="B121" s="39" t="n"/>
    </row>
    <row r="122">
      <c r="A122" s="38" t="n"/>
      <c r="B122" s="39" t="n"/>
    </row>
    <row r="123">
      <c r="A123" s="38" t="n"/>
      <c r="B123" s="39" t="n"/>
    </row>
    <row r="124">
      <c r="A124" s="38" t="n"/>
      <c r="B124" s="39" t="n"/>
    </row>
    <row r="125">
      <c r="A125" s="38" t="n"/>
      <c r="B125" s="39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2026-09-15T12:38:03Z</dcterms:created>
  <dcterms:modified xmlns:dcterms="http://purl.org/dc/terms/" xmlns:xsi="http://www.w3.org/2001/XMLSchema-instance" xsi:type="dcterms:W3CDTF">2026-09-15T12:38:04Z</dcterms:modified>
</cp:coreProperties>
</file>